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941E92A-B9B9-49D7-B7E2-CF9915AB9FAE}" xr6:coauthVersionLast="47" xr6:coauthVersionMax="47" xr10:uidLastSave="{00000000-0000-0000-0000-000000000000}"/>
  <bookViews>
    <workbookView xWindow="-120" yWindow="-120" windowWidth="29040" windowHeight="15720" xr2:uid="{0515D324-17BD-46AA-94A6-D6FCA89A878F}"/>
  </bookViews>
  <sheets>
    <sheet name="PRRAS" sheetId="1" r:id="rId1"/>
  </sheets>
  <externalReferences>
    <externalReference r:id="rId2"/>
  </externalReferences>
  <definedNames>
    <definedName name="_xlnm.Print_Area" localSheetId="0">PRRAS!$B$3:$L$203</definedName>
    <definedName name="_xlnm.Print_Titles" localSheetId="0">PRRAS!$16:$17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3" i="1" l="1"/>
  <c r="D202" i="1"/>
  <c r="D201" i="1"/>
  <c r="D200" i="1"/>
  <c r="D199" i="1"/>
  <c r="D198" i="1"/>
  <c r="K194" i="1"/>
  <c r="J194" i="1"/>
  <c r="L194" i="1" s="1"/>
  <c r="L193" i="1"/>
  <c r="L191" i="1"/>
  <c r="L190" i="1"/>
  <c r="L189" i="1"/>
  <c r="L188" i="1"/>
  <c r="L187" i="1"/>
  <c r="L186" i="1"/>
  <c r="L183" i="1"/>
  <c r="L182" i="1"/>
  <c r="L181" i="1"/>
  <c r="L180" i="1"/>
  <c r="K179" i="1"/>
  <c r="J179" i="1"/>
  <c r="L179" i="1" s="1"/>
  <c r="L178" i="1"/>
  <c r="L177" i="1"/>
  <c r="L176" i="1"/>
  <c r="L172" i="1"/>
  <c r="L171" i="1"/>
  <c r="L170" i="1"/>
  <c r="K166" i="1"/>
  <c r="J166" i="1"/>
  <c r="L166" i="1" s="1"/>
  <c r="L165" i="1"/>
  <c r="K165" i="1"/>
  <c r="J165" i="1"/>
  <c r="L164" i="1"/>
  <c r="L163" i="1"/>
  <c r="L162" i="1"/>
  <c r="L161" i="1"/>
  <c r="L160" i="1"/>
  <c r="L159" i="1"/>
  <c r="K158" i="1"/>
  <c r="J158" i="1"/>
  <c r="L158" i="1" s="1"/>
  <c r="L157" i="1"/>
  <c r="L156" i="1"/>
  <c r="L155" i="1"/>
  <c r="L154" i="1"/>
  <c r="K153" i="1"/>
  <c r="J153" i="1"/>
  <c r="L153" i="1" s="1"/>
  <c r="L152" i="1"/>
  <c r="L151" i="1"/>
  <c r="L150" i="1"/>
  <c r="L149" i="1"/>
  <c r="L148" i="1"/>
  <c r="K148" i="1"/>
  <c r="K147" i="1" s="1"/>
  <c r="J148" i="1"/>
  <c r="L146" i="1"/>
  <c r="L145" i="1"/>
  <c r="K144" i="1"/>
  <c r="K139" i="1" s="1"/>
  <c r="J144" i="1"/>
  <c r="L144" i="1" s="1"/>
  <c r="L143" i="1"/>
  <c r="L142" i="1"/>
  <c r="L141" i="1"/>
  <c r="K140" i="1"/>
  <c r="J140" i="1"/>
  <c r="L140" i="1" s="1"/>
  <c r="L138" i="1"/>
  <c r="L137" i="1"/>
  <c r="L136" i="1"/>
  <c r="L135" i="1"/>
  <c r="K134" i="1"/>
  <c r="K128" i="1" s="1"/>
  <c r="J134" i="1"/>
  <c r="L133" i="1"/>
  <c r="L132" i="1"/>
  <c r="L131" i="1"/>
  <c r="K130" i="1"/>
  <c r="J130" i="1"/>
  <c r="L130" i="1" s="1"/>
  <c r="L129" i="1"/>
  <c r="J128" i="1"/>
  <c r="L127" i="1"/>
  <c r="L126" i="1"/>
  <c r="L125" i="1"/>
  <c r="L124" i="1"/>
  <c r="L123" i="1"/>
  <c r="L122" i="1"/>
  <c r="K121" i="1"/>
  <c r="J121" i="1"/>
  <c r="L121" i="1" s="1"/>
  <c r="L120" i="1"/>
  <c r="L119" i="1"/>
  <c r="L118" i="1"/>
  <c r="L117" i="1"/>
  <c r="K116" i="1"/>
  <c r="J116" i="1"/>
  <c r="L116" i="1" s="1"/>
  <c r="L115" i="1"/>
  <c r="L114" i="1"/>
  <c r="L113" i="1"/>
  <c r="L112" i="1"/>
  <c r="L111" i="1"/>
  <c r="L110" i="1"/>
  <c r="L109" i="1"/>
  <c r="L108" i="1"/>
  <c r="L107" i="1"/>
  <c r="K106" i="1"/>
  <c r="J106" i="1"/>
  <c r="L106" i="1" s="1"/>
  <c r="L105" i="1"/>
  <c r="L104" i="1"/>
  <c r="L103" i="1"/>
  <c r="L102" i="1"/>
  <c r="K101" i="1"/>
  <c r="L101" i="1" s="1"/>
  <c r="J101" i="1"/>
  <c r="L100" i="1"/>
  <c r="L99" i="1"/>
  <c r="L98" i="1"/>
  <c r="L97" i="1"/>
  <c r="K96" i="1"/>
  <c r="J96" i="1"/>
  <c r="L96" i="1" s="1"/>
  <c r="L95" i="1"/>
  <c r="L94" i="1"/>
  <c r="L93" i="1"/>
  <c r="L92" i="1"/>
  <c r="K91" i="1"/>
  <c r="K86" i="1" s="1"/>
  <c r="J91" i="1"/>
  <c r="J86" i="1" s="1"/>
  <c r="L90" i="1"/>
  <c r="L89" i="1"/>
  <c r="L88" i="1"/>
  <c r="K87" i="1"/>
  <c r="J87" i="1"/>
  <c r="L87" i="1" s="1"/>
  <c r="L85" i="1"/>
  <c r="L84" i="1"/>
  <c r="L83" i="1"/>
  <c r="L82" i="1"/>
  <c r="L81" i="1"/>
  <c r="K81" i="1"/>
  <c r="J81" i="1"/>
  <c r="L80" i="1"/>
  <c r="L79" i="1"/>
  <c r="L78" i="1"/>
  <c r="L77" i="1"/>
  <c r="L76" i="1"/>
  <c r="K75" i="1"/>
  <c r="K74" i="1" s="1"/>
  <c r="J75" i="1"/>
  <c r="J74" i="1" s="1"/>
  <c r="L71" i="1"/>
  <c r="L70" i="1"/>
  <c r="L69" i="1"/>
  <c r="L68" i="1"/>
  <c r="L67" i="1"/>
  <c r="K67" i="1"/>
  <c r="J67" i="1"/>
  <c r="L66" i="1"/>
  <c r="L65" i="1"/>
  <c r="L64" i="1"/>
  <c r="K63" i="1"/>
  <c r="J63" i="1"/>
  <c r="L63" i="1" s="1"/>
  <c r="L62" i="1"/>
  <c r="L61" i="1"/>
  <c r="L60" i="1"/>
  <c r="L59" i="1"/>
  <c r="K59" i="1"/>
  <c r="K58" i="1" s="1"/>
  <c r="J59" i="1"/>
  <c r="L57" i="1"/>
  <c r="L56" i="1"/>
  <c r="K55" i="1"/>
  <c r="J55" i="1"/>
  <c r="L55" i="1" s="1"/>
  <c r="L54" i="1"/>
  <c r="L53" i="1"/>
  <c r="L52" i="1"/>
  <c r="K51" i="1"/>
  <c r="J51" i="1"/>
  <c r="L51" i="1" s="1"/>
  <c r="L50" i="1"/>
  <c r="L49" i="1"/>
  <c r="K48" i="1"/>
  <c r="K42" i="1" s="1"/>
  <c r="J48" i="1"/>
  <c r="J42" i="1" s="1"/>
  <c r="L42" i="1" s="1"/>
  <c r="L47" i="1"/>
  <c r="L46" i="1"/>
  <c r="L45" i="1"/>
  <c r="L44" i="1"/>
  <c r="K43" i="1"/>
  <c r="J43" i="1"/>
  <c r="L43" i="1" s="1"/>
  <c r="L41" i="1"/>
  <c r="L40" i="1"/>
  <c r="K39" i="1"/>
  <c r="J39" i="1"/>
  <c r="L39" i="1" s="1"/>
  <c r="L38" i="1"/>
  <c r="L37" i="1"/>
  <c r="L36" i="1"/>
  <c r="L35" i="1"/>
  <c r="L34" i="1"/>
  <c r="L33" i="1"/>
  <c r="L32" i="1"/>
  <c r="L31" i="1"/>
  <c r="K30" i="1"/>
  <c r="L30" i="1" s="1"/>
  <c r="J30" i="1"/>
  <c r="J29" i="1" s="1"/>
  <c r="L29" i="1" s="1"/>
  <c r="K29" i="1"/>
  <c r="L28" i="1"/>
  <c r="L27" i="1"/>
  <c r="K26" i="1"/>
  <c r="J26" i="1"/>
  <c r="L26" i="1" s="1"/>
  <c r="L25" i="1"/>
  <c r="L24" i="1"/>
  <c r="K23" i="1"/>
  <c r="J23" i="1"/>
  <c r="L22" i="1"/>
  <c r="L21" i="1"/>
  <c r="L20" i="1"/>
  <c r="K20" i="1"/>
  <c r="J20" i="1"/>
  <c r="B15" i="1"/>
  <c r="K14" i="1"/>
  <c r="K13" i="1"/>
  <c r="K12" i="1"/>
  <c r="E12" i="1"/>
  <c r="D12" i="1"/>
  <c r="K11" i="1"/>
  <c r="E11" i="1"/>
  <c r="D11" i="1"/>
  <c r="K10" i="1"/>
  <c r="D10" i="1"/>
  <c r="D9" i="1"/>
  <c r="G8" i="1"/>
  <c r="D8" i="1"/>
  <c r="D7" i="1"/>
  <c r="B6" i="1"/>
  <c r="B3" i="1"/>
  <c r="L86" i="1" l="1"/>
  <c r="J19" i="1"/>
  <c r="L74" i="1"/>
  <c r="K19" i="1"/>
  <c r="K73" i="1"/>
  <c r="K167" i="1" s="1"/>
  <c r="K169" i="1" s="1"/>
  <c r="L128" i="1"/>
  <c r="L134" i="1"/>
  <c r="L75" i="1"/>
  <c r="L91" i="1"/>
  <c r="L48" i="1"/>
  <c r="J139" i="1"/>
  <c r="L139" i="1" s="1"/>
  <c r="J58" i="1"/>
  <c r="L58" i="1" s="1"/>
  <c r="J147" i="1"/>
  <c r="L147" i="1" s="1"/>
  <c r="L23" i="1"/>
  <c r="K168" i="1" l="1"/>
  <c r="K173" i="1" s="1"/>
  <c r="J73" i="1"/>
  <c r="L19" i="1"/>
  <c r="J167" i="1" l="1"/>
  <c r="L73" i="1"/>
  <c r="K174" i="1"/>
  <c r="J169" i="1" l="1"/>
  <c r="L167" i="1"/>
  <c r="J168" i="1"/>
  <c r="L168" i="1" l="1"/>
  <c r="J173" i="1"/>
  <c r="L173" i="1" s="1"/>
  <c r="L169" i="1"/>
  <c r="J174" i="1"/>
  <c r="L1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Željko Strunjak</author>
  </authors>
  <commentList>
    <comment ref="J16" authorId="0" shapeId="0" xr:uid="{A4D9D9C6-D799-4157-B5DD-10FE8CD89034}">
      <text>
        <r>
          <rPr>
            <b/>
            <sz val="8"/>
            <color indexed="81"/>
            <rFont val="Tahoma"/>
            <family val="2"/>
            <charset val="238"/>
          </rPr>
          <t>Naputak:</t>
        </r>
        <r>
          <rPr>
            <sz val="8"/>
            <color indexed="81"/>
            <rFont val="Tahoma"/>
            <family val="2"/>
            <charset val="238"/>
          </rPr>
          <t xml:space="preserve">
Kod predaje obrazaca za razdoblje I.-VI. u kolonu prethodne godine unose se podaci za razdoblje I. - VI. prethodne godine. Kod predaje obrasca za razdoblje godine i u kolonu pretohodne godine unose se podaci za ostvarenje cijele godine.</t>
        </r>
      </text>
    </comment>
    <comment ref="C180" authorId="0" shapeId="0" xr:uid="{40126295-3720-47B7-914D-04EE56CA4B97}">
      <text>
        <r>
          <rPr>
            <b/>
            <sz val="9"/>
            <color indexed="81"/>
            <rFont val="Tahoma"/>
            <charset val="1"/>
          </rPr>
          <t>Naputak:</t>
        </r>
        <r>
          <rPr>
            <sz val="9"/>
            <color indexed="81"/>
            <rFont val="Tahoma"/>
            <charset val="1"/>
          </rPr>
          <t xml:space="preserve">
Žuto označene AOP oznake unose se kao cijeli broj
</t>
        </r>
      </text>
    </comment>
  </commentList>
</comments>
</file>

<file path=xl/sharedStrings.xml><?xml version="1.0" encoding="utf-8"?>
<sst xmlns="http://schemas.openxmlformats.org/spreadsheetml/2006/main" count="235" uniqueCount="224">
  <si>
    <t>Linkovi</t>
  </si>
  <si>
    <t>Novosti</t>
  </si>
  <si>
    <t>Upute</t>
  </si>
  <si>
    <t>RefStr</t>
  </si>
  <si>
    <t>PR-RAS-NPF</t>
  </si>
  <si>
    <t>BIL</t>
  </si>
  <si>
    <t>G-PR-IZ-NPF</t>
  </si>
  <si>
    <t>Kontrole</t>
  </si>
  <si>
    <t>Šifre</t>
  </si>
  <si>
    <r>
      <t xml:space="preserve">Obrazac </t>
    </r>
    <r>
      <rPr>
        <b/>
        <sz val="12"/>
        <color indexed="12"/>
        <rFont val="Arial"/>
        <family val="2"/>
        <charset val="238"/>
      </rPr>
      <t xml:space="preserve">
PR-RAS-NPF</t>
    </r>
  </si>
  <si>
    <t>IZVJEŠTAJ O PRIHODIMA I RASHODIMA</t>
  </si>
  <si>
    <t>- ne popunjava se za odabrano razdoblje -</t>
  </si>
  <si>
    <t>Naziv obveznika:</t>
  </si>
  <si>
    <t>Potrebno je odabrati razdoblje i označiti postoji li obveza vođenja dvojnog ili jednostavnog knjigovodstva</t>
  </si>
  <si>
    <t>Poštanski broj:</t>
  </si>
  <si>
    <t>Mjesto:</t>
  </si>
  <si>
    <t>Adresa sjedišta:</t>
  </si>
  <si>
    <t>Račun (IBAN):</t>
  </si>
  <si>
    <t>Račun:</t>
  </si>
  <si>
    <t>RNO broj:</t>
  </si>
  <si>
    <t>Šifra djelatnosti:</t>
  </si>
  <si>
    <t>Matični broj:</t>
  </si>
  <si>
    <t>Šifra grada/općine:</t>
  </si>
  <si>
    <t>OIB:</t>
  </si>
  <si>
    <t>Oznaka razdoblja:</t>
  </si>
  <si>
    <t>Šifra županije:</t>
  </si>
  <si>
    <t>Iznosi u eurima i centima</t>
  </si>
  <si>
    <t>Račun iz rač. plana</t>
  </si>
  <si>
    <t>OPIS</t>
  </si>
  <si>
    <t>AOP</t>
  </si>
  <si>
    <t>Ostvareno prethodne godine</t>
  </si>
  <si>
    <t>Ostvareno u izvještajnom razdoblju</t>
  </si>
  <si>
    <t>Indeks
(5/4)</t>
  </si>
  <si>
    <t>PRIHODI</t>
  </si>
  <si>
    <t xml:space="preserve">PRIHODI (AOP 002+005+008+011+024+040+049) </t>
  </si>
  <si>
    <t>Prihodi od prodaje roba i pružanja usluga (AOP 003+004)</t>
  </si>
  <si>
    <t xml:space="preserve">Prihodi od prodaje roba </t>
  </si>
  <si>
    <t>Prihodi od pružanja usluga</t>
  </si>
  <si>
    <t>Prihodi od članarina i članskih doprinosa (AOP 006+007)</t>
  </si>
  <si>
    <t>Članarine</t>
  </si>
  <si>
    <t>Članski doprinosi</t>
  </si>
  <si>
    <t>Prihodi po posebnim propisima (AOP 009+010)</t>
  </si>
  <si>
    <t>Prihodi po posebnim propisima iz proračuna</t>
  </si>
  <si>
    <t>Prihodi po posebnim propisima iz ostalih izvora</t>
  </si>
  <si>
    <t>Prihodi od imovine (AOP 012+021)</t>
  </si>
  <si>
    <t xml:space="preserve">Prihodi od financijske imovine (AOP 013 do 020) </t>
  </si>
  <si>
    <t>Prihodi od kamata za dane zajmove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</si>
  <si>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</si>
  <si>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</si>
  <si>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</si>
  <si>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</t>
  </si>
  <si>
    <t>Prihodi od dividendi</t>
  </si>
  <si>
    <t>Prihodi od dobiti trgovačkih društava, banaka i ostalih financijskih institucija po posebnim propisima</t>
  </si>
  <si>
    <t>Ostali prihodi od financijske imovine</t>
  </si>
  <si>
    <t>Prihodi od nefinancijske imovine (AOP 022+023)</t>
  </si>
  <si>
    <t>Prihodi od zakupa i iznajmljivanja imovine</t>
  </si>
  <si>
    <t>Ostali prihodi od nefinancijske imovine</t>
  </si>
  <si>
    <t>Prihodi od donacija (AOP 025+030+033+036+037)</t>
  </si>
  <si>
    <t>Prihodi od donacija iz proračuna (AOP 026 do 029)</t>
  </si>
  <si>
    <t xml:space="preserve">Prihodi od donacija iz državnog proračuna </t>
  </si>
  <si>
    <t xml:space="preserve">Prihodi od donacija iz proračuna jedinica lokalne i područne (regionalne) samouprave </t>
  </si>
  <si>
    <t>Prihodi od donacija iz državnog proračuna za EU projekte</t>
  </si>
  <si>
    <t>Prihodi od donacija iz proračuna jedinica lokalne i područne (regionalne) samouprave za EU projekte</t>
  </si>
  <si>
    <t>Prihodi od inozemnih vlada i međunarodnih organizacija (AOP 031+032)</t>
  </si>
  <si>
    <t xml:space="preserve">Prihodi od inozemnih vlada i međunarodnih organizacija </t>
  </si>
  <si>
    <t>Prihodi od institucija i tijela EU</t>
  </si>
  <si>
    <t>Prihodi od trgovačkih društava i ostalih pravnih osoba (AOP 034+035)</t>
  </si>
  <si>
    <t xml:space="preserve">Prihodi od trgovačkih društava i ostalih pravnih osoba </t>
  </si>
  <si>
    <t>Prihodi od trgovačkih društava i ostalih pravnih osoba za EU projekte</t>
  </si>
  <si>
    <t xml:space="preserve">Prihodi od građana i kućanstava </t>
  </si>
  <si>
    <t>Ostali prihodi od donacija (AOP 038+039)</t>
  </si>
  <si>
    <t xml:space="preserve">Ostali prihodi od donacija </t>
  </si>
  <si>
    <t>Ostali prihodi od donacija za EU projekte</t>
  </si>
  <si>
    <t>Ostali prihodi (AOP 041+044+045)</t>
  </si>
  <si>
    <t>Prihodi od naknade štete i refundacija (AOP 042+043)</t>
  </si>
  <si>
    <t>Prihodi od naknade šteta</t>
  </si>
  <si>
    <t>Prihod od refundacija</t>
  </si>
  <si>
    <t xml:space="preserve">Prihodi od prodaje dugotrajne imovine </t>
  </si>
  <si>
    <t xml:space="preserve">Ostali nespomenuti prihodi (AOP 046 do 048) </t>
  </si>
  <si>
    <t>Otpis obveza</t>
  </si>
  <si>
    <t>Naplaćena otpisana potraživanja</t>
  </si>
  <si>
    <t>Ostali nespomenuti prihodi</t>
  </si>
  <si>
    <t>Prihodi od povezanih neprofitnih organizacija (AOP 050 do 053)</t>
  </si>
  <si>
    <t>Tekući prihodi od povezanih neprofitnih organizacija</t>
  </si>
  <si>
    <t>Kapitalni prihodi od povezanih neprofitnih organizacija</t>
  </si>
  <si>
    <t>Tekući prihodi od povezanih neprofitnih organizacija za EU projekte</t>
  </si>
  <si>
    <t>Kapitalni prihodi od povezanih neprofitnih organizacija za EU projekte</t>
  </si>
  <si>
    <t>RASHODI</t>
  </si>
  <si>
    <t>4</t>
  </si>
  <si>
    <t>RASHODI (AOP 055+067+108+109+120+128+139)</t>
  </si>
  <si>
    <t>41</t>
  </si>
  <si>
    <t>Rashodi za radnike (AOP 056+061+062)</t>
  </si>
  <si>
    <t xml:space="preserve">Plaće (AOP 057 do 060) </t>
  </si>
  <si>
    <t>Plaće za redovan rad</t>
  </si>
  <si>
    <t>Plaće u naravi</t>
  </si>
  <si>
    <t>Plaće za prekovremeni rad</t>
  </si>
  <si>
    <t>Plaće za posebne uvjete rada</t>
  </si>
  <si>
    <t xml:space="preserve">Ostali rashodi za radnike </t>
  </si>
  <si>
    <t>Doprinosi na plaće (AOP 063 do 066)</t>
  </si>
  <si>
    <t>Doprinosi za zdravstveno osiguranje</t>
  </si>
  <si>
    <t>Doprinosi za zapošljavanje</t>
  </si>
  <si>
    <t>Doprinosi za mirovinsko osiguranje koje plaća poslodavac</t>
  </si>
  <si>
    <t>Posebni doprinos za poticanje zapošljavanja osoba s invaliditetom</t>
  </si>
  <si>
    <t>Materijalni rashodi (AOP 068+072+077+082+087+097+102)</t>
  </si>
  <si>
    <t>Naknade troškova radnicima (AOP 069 do 071)</t>
  </si>
  <si>
    <t>Službena putovanja</t>
  </si>
  <si>
    <t>Naknade za prijevoz, za rad na terenu i odvojeni život</t>
  </si>
  <si>
    <t>Stručno usavršavanje radnika</t>
  </si>
  <si>
    <t>Naknade članovima u predstavničkim i izvršnim tijelima, povjerenstvima i slično (AOP 073 do 076)</t>
  </si>
  <si>
    <t xml:space="preserve">Naknade za obavljanje aktivnosti </t>
  </si>
  <si>
    <t>Naknade troškova službenih putovanja</t>
  </si>
  <si>
    <t>Naknade ostalih troškova</t>
  </si>
  <si>
    <t xml:space="preserve">Ostale naknade </t>
  </si>
  <si>
    <t>Naknade volonterima (AOP 078 do 081)</t>
  </si>
  <si>
    <t>Naknade za obavljanje djelatnosti</t>
  </si>
  <si>
    <t>Naknade ostalim osobama izvan radnog odnosa (AOP 083 do 086)</t>
  </si>
  <si>
    <t>Ostale naknade</t>
  </si>
  <si>
    <t>Rashodi za usluge (AOP 088 do 096)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</si>
  <si>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</si>
  <si>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</si>
  <si>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</si>
  <si>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</si>
  <si>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</si>
  <si>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</si>
  <si>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</si>
  <si>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</si>
  <si>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</si>
  <si>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 xml:space="preserve">Rashodi za materijal i energiju (AOP 098 do 101) </t>
  </si>
  <si>
    <t>Uredski materijal i ostali materijalni rashodi</t>
  </si>
  <si>
    <t>Materijal i sirovine</t>
  </si>
  <si>
    <t>Energija</t>
  </si>
  <si>
    <t>Sitan inventar i auto gume</t>
  </si>
  <si>
    <t>Ostali nespomenuti materijalni rashodi (AOP 103 do 107)</t>
  </si>
  <si>
    <t>Premije osiguranja</t>
  </si>
  <si>
    <t>Reprezentacija</t>
  </si>
  <si>
    <t>Kotizacije</t>
  </si>
  <si>
    <t xml:space="preserve">Ostali nespomenuti materijalni rashodi </t>
  </si>
  <si>
    <t xml:space="preserve">Rashodi amortizacije </t>
  </si>
  <si>
    <t xml:space="preserve">Financijski rashodi (AOP 110+111+115) </t>
  </si>
  <si>
    <t xml:space="preserve">Kamate za izdane vrijednosne papire </t>
  </si>
  <si>
    <t>Kamate za primljene kredite i zajmove (AOP 112 do 114)</t>
  </si>
  <si>
    <t>Kamate za primljene kredite banaka i ostalih kreditora</t>
  </si>
  <si>
    <t>Kamate za primljene robne i ostale zajmove</t>
  </si>
  <si>
    <t>Kamate za odobrene, a nerealizirane kredite i zajmove</t>
  </si>
  <si>
    <t>Ostali financijski rashodi (AOP 116 do 119)</t>
  </si>
  <si>
    <t>Bankarske usluge i usluge platnog prometa</t>
  </si>
  <si>
    <t xml:space="preserve">Negativne tečajne razlike i valutna klauzula </t>
  </si>
  <si>
    <t xml:space="preserve">Zatezne kamate </t>
  </si>
  <si>
    <t>Ostali nespomenuti financijski rashodi</t>
  </si>
  <si>
    <t>Donacije (AOP 121+125)</t>
  </si>
  <si>
    <t>Tekuće donacije (AOP 122 do124)</t>
  </si>
  <si>
    <t>Tekuće donacije</t>
  </si>
  <si>
    <t>Stipendije</t>
  </si>
  <si>
    <t xml:space="preserve">Tekuće donacije iz EU sredstava </t>
  </si>
  <si>
    <t>Kapitalne donacije (AOP 126+127)</t>
  </si>
  <si>
    <t xml:space="preserve">Kapitalne donacije </t>
  </si>
  <si>
    <t>Kapitalne donacije iz EU sredstava</t>
  </si>
  <si>
    <t>Ostali rashodi (AOP 129+134)</t>
  </si>
  <si>
    <t>Kazne, penali i naknade štete (AOP 130 do 133)</t>
  </si>
  <si>
    <t>Naknade šteta pravnim i fizičkim osobama</t>
  </si>
  <si>
    <t>Penali, ležarine i drugo</t>
  </si>
  <si>
    <t>Naknade šteta radnicima</t>
  </si>
  <si>
    <t>Ugovorene kazne i ostale naknade šteta</t>
  </si>
  <si>
    <t>Ostali nespomenuti rashodi (AOP 135 do 138)</t>
  </si>
  <si>
    <t>Neotpisana vrijednost i drugi rashodi otuđene i rashodovane dugotrajne imovine</t>
  </si>
  <si>
    <t>Otpisana potraživanja</t>
  </si>
  <si>
    <t>Rashodi za ostala porezna davanja</t>
  </si>
  <si>
    <t xml:space="preserve">Ostali nespomenuti rashodi </t>
  </si>
  <si>
    <t>Rashodi vezani uz financiranje povezanih neprofitnih organizacija (AOP 140 do 143)</t>
  </si>
  <si>
    <t>Tekući rashodi vezani uz financiranje povezanih neprofitnih organizacija</t>
  </si>
  <si>
    <t>Kapitalni rashodi vezani uz financiranje povezanih neprofitnih organizacija</t>
  </si>
  <si>
    <t>Tekući rashodi vezani uz financiranje povezanih neprofitnih organizacija za EU projekte</t>
  </si>
  <si>
    <t>Kapitalni rashodi vezani uz financiranje povezanih neprofitnih organizacija za EU projekte</t>
  </si>
  <si>
    <t>Stanje zaliha proizvodnje i gotovih proizvoda na početku razdoblja</t>
  </si>
  <si>
    <t xml:space="preserve">Stanje zaliha proizvodnje i gotovih proizvoda na kraju razdoblja </t>
  </si>
  <si>
    <t>Povećanje zaliha proizvodnje i gotovih proizvoda (AOP 145-144)</t>
  </si>
  <si>
    <t xml:space="preserve">Smanjenje zaliha proizvodnje i gotovih proizvoda (AOP 144-145) </t>
  </si>
  <si>
    <t>UKUPNI RASHODI (AOP 054-146 ili 054+147)</t>
  </si>
  <si>
    <t xml:space="preserve">VIŠAK PRIHODA (AOP 001-148) </t>
  </si>
  <si>
    <t>MANJAK PRIHODA (AOP 148-001)</t>
  </si>
  <si>
    <t>Višak prihoda – preneseni</t>
  </si>
  <si>
    <t>Manjak prihoda – preneseni</t>
  </si>
  <si>
    <t>Obveze poreza na dobit po obračunu</t>
  </si>
  <si>
    <t>Višak prihoda raspoloživ u sljedećem razdoblju (AOP 149+151-150-152-153)</t>
  </si>
  <si>
    <t>Manjak prihoda za pokriće u sljedećem razdoblju (AOP 150+152-149-151+153)</t>
  </si>
  <si>
    <t>DODATNI PODACI</t>
  </si>
  <si>
    <t>Stanje novčanih sredstava na početku godine</t>
  </si>
  <si>
    <t>11-dugovno</t>
  </si>
  <si>
    <t>Ukupni priljevi na novčane račune i blagajne</t>
  </si>
  <si>
    <t>11-potražno</t>
  </si>
  <si>
    <t>Ukupni odljevi s novčanih računa i blagajni</t>
  </si>
  <si>
    <t>Stanje novčanih sredstava na kraju razdoblja (AOP 156+157-158)</t>
  </si>
  <si>
    <t>Prosječan broj radnika na osnovi stanja krajem izvještajnog razdoblja (cijeli broj)</t>
  </si>
  <si>
    <t>Prosječan broj radnika na osnovi sati rada (cijeli broj)</t>
  </si>
  <si>
    <t>Broj volontera</t>
  </si>
  <si>
    <t>Broj sati volontiranja</t>
  </si>
  <si>
    <t>VRIJEDNOST OSTVARENIH INVESTICIJA U NOVU DUGOTRAJNU IMOVINU</t>
  </si>
  <si>
    <t>Ostvarena vrijednost</t>
  </si>
  <si>
    <t>u istom razdoblju prethodne godine</t>
  </si>
  <si>
    <t>u izvještajnom razdoblju</t>
  </si>
  <si>
    <t>051</t>
  </si>
  <si>
    <t>Građevinski objekti u pripremi</t>
  </si>
  <si>
    <t>052</t>
  </si>
  <si>
    <t>Postrojenja i oprema u pripremi</t>
  </si>
  <si>
    <t>053</t>
  </si>
  <si>
    <t>Prijevozna sredstva u pripremi</t>
  </si>
  <si>
    <t>054</t>
  </si>
  <si>
    <t>Višegodišnji nasadi i osnovno stado u pripremi</t>
  </si>
  <si>
    <t>055</t>
  </si>
  <si>
    <t>Ostala nematerijalna proizvedena imovina u pripremi</t>
  </si>
  <si>
    <t>056</t>
  </si>
  <si>
    <t>Ostala nefinancijska imovina u pripremi</t>
  </si>
  <si>
    <t>Opis stavke</t>
  </si>
  <si>
    <t>Stanje 1. siječnja</t>
  </si>
  <si>
    <t>Stanje na kraju izvještajnog razdoblja</t>
  </si>
  <si>
    <t>Stanje zaliha</t>
  </si>
  <si>
    <t>Kontrolni zbroj (AOP 160 do 170)</t>
  </si>
  <si>
    <t>Potpis zakonskog zastupnika</t>
  </si>
  <si>
    <t>Zakonski zastupnik:</t>
  </si>
  <si>
    <t>Datum:</t>
  </si>
  <si>
    <t>Osoba za kontakt:</t>
  </si>
  <si>
    <t xml:space="preserve">Telefon: </t>
  </si>
  <si>
    <t>Telefax:</t>
  </si>
  <si>
    <t>Adresa e-pošte: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</si>
</sst>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"/>
    <numFmt numFmtId="165" formatCode="00000000"/>
    <numFmt numFmtId="166" formatCode="00000000000"/>
    <numFmt numFmtId="167" formatCode="000"/>
    <numFmt numFmtId="168" formatCode="#,##0.0"/>
  </numFmts>
  <fonts count="36" x14ac:knownFonts="1">
    <font>
      <sz val="10"/>
      <name val="Arial"/>
      <charset val="238"/>
    </font>
    <font>
      <sz val="10"/>
      <name val="Arial"/>
      <charset val="238"/>
    </font>
    <font>
      <b/>
      <sz val="8"/>
      <color indexed="1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b/>
      <sz val="18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sz val="8"/>
      <color indexed="22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9"/>
      <color indexed="12"/>
      <name val="Arial"/>
      <family val="2"/>
      <charset val="238"/>
    </font>
    <font>
      <sz val="10"/>
      <color indexed="8"/>
      <name val="MS Sans Serif"/>
      <charset val="238"/>
    </font>
    <font>
      <b/>
      <sz val="10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color indexed="9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  <fill>
      <patternFill patternType="solid">
        <fgColor indexed="56"/>
        <bgColor indexed="22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lightGray">
        <fgColor indexed="22"/>
      </patternFill>
    </fill>
    <fill>
      <patternFill patternType="mediumGray">
        <fgColor indexed="13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2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2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22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1" fillId="0" borderId="0"/>
  </cellStyleXfs>
  <cellXfs count="165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4" fillId="3" borderId="2" xfId="1" applyFont="1" applyFill="1" applyBorder="1" applyAlignment="1" applyProtection="1">
      <alignment horizontal="center" vertical="center" wrapText="1"/>
      <protection hidden="1"/>
    </xf>
    <xf numFmtId="0" fontId="4" fillId="3" borderId="3" xfId="1" applyFont="1" applyFill="1" applyBorder="1" applyAlignment="1" applyProtection="1">
      <alignment horizontal="center" vertical="center" wrapText="1"/>
      <protection hidden="1"/>
    </xf>
    <xf numFmtId="0" fontId="4" fillId="4" borderId="2" xfId="1" applyFont="1" applyFill="1" applyBorder="1" applyAlignment="1" applyProtection="1">
      <alignment horizontal="center" vertical="center" wrapText="1"/>
      <protection hidden="1"/>
    </xf>
    <xf numFmtId="0" fontId="4" fillId="4" borderId="4" xfId="1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/>
    <xf numFmtId="0" fontId="5" fillId="0" borderId="0" xfId="0" applyFont="1"/>
    <xf numFmtId="0" fontId="6" fillId="0" borderId="0" xfId="2" applyFont="1" applyAlignment="1" applyProtection="1">
      <alignment vertical="center"/>
      <protection hidden="1"/>
    </xf>
    <xf numFmtId="0" fontId="8" fillId="0" borderId="0" xfId="3" applyFont="1" applyProtection="1">
      <protection hidden="1"/>
    </xf>
    <xf numFmtId="0" fontId="9" fillId="0" borderId="0" xfId="3" applyFont="1" applyAlignment="1" applyProtection="1">
      <alignment horizontal="right"/>
      <protection hidden="1"/>
    </xf>
    <xf numFmtId="0" fontId="8" fillId="0" borderId="0" xfId="4" applyFont="1"/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1" fillId="5" borderId="5" xfId="0" applyFont="1" applyFill="1" applyBorder="1" applyAlignment="1" applyProtection="1">
      <alignment horizontal="center" vertical="center" wrapText="1"/>
      <protection hidden="1"/>
    </xf>
    <xf numFmtId="0" fontId="13" fillId="5" borderId="6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vertical="center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5" fillId="0" borderId="0" xfId="2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/>
      <protection hidden="1"/>
    </xf>
    <xf numFmtId="1" fontId="17" fillId="0" borderId="7" xfId="4" applyNumberFormat="1" applyFont="1" applyBorder="1" applyAlignment="1" applyProtection="1">
      <alignment horizontal="left" vertical="center"/>
      <protection hidden="1"/>
    </xf>
    <xf numFmtId="0" fontId="17" fillId="0" borderId="7" xfId="4" applyFont="1" applyBorder="1" applyAlignment="1" applyProtection="1">
      <alignment horizontal="left" vertical="center"/>
      <protection hidden="1"/>
    </xf>
    <xf numFmtId="1" fontId="17" fillId="0" borderId="7" xfId="2" applyNumberFormat="1" applyFont="1" applyBorder="1" applyAlignment="1" applyProtection="1">
      <alignment horizontal="left"/>
      <protection hidden="1"/>
    </xf>
    <xf numFmtId="3" fontId="17" fillId="0" borderId="0" xfId="2" applyNumberFormat="1" applyFont="1" applyAlignment="1" applyProtection="1">
      <alignment horizontal="left"/>
      <protection hidden="1"/>
    </xf>
    <xf numFmtId="0" fontId="15" fillId="0" borderId="0" xfId="2" applyFont="1" applyAlignment="1" applyProtection="1">
      <alignment horizontal="right"/>
      <protection hidden="1"/>
    </xf>
    <xf numFmtId="3" fontId="17" fillId="0" borderId="7" xfId="2" applyNumberFormat="1" applyFont="1" applyBorder="1" applyAlignment="1" applyProtection="1">
      <alignment horizontal="left"/>
      <protection hidden="1"/>
    </xf>
    <xf numFmtId="0" fontId="15" fillId="0" borderId="7" xfId="0" applyFont="1" applyBorder="1" applyAlignment="1" applyProtection="1">
      <alignment horizontal="left"/>
      <protection hidden="1"/>
    </xf>
    <xf numFmtId="0" fontId="17" fillId="0" borderId="7" xfId="4" applyFont="1" applyBorder="1" applyAlignment="1" applyProtection="1">
      <alignment horizontal="left"/>
      <protection hidden="1"/>
    </xf>
    <xf numFmtId="0" fontId="17" fillId="0" borderId="7" xfId="0" applyFont="1" applyBorder="1" applyAlignment="1" applyProtection="1">
      <alignment horizontal="left"/>
      <protection hidden="1"/>
    </xf>
    <xf numFmtId="49" fontId="17" fillId="0" borderId="0" xfId="2" applyNumberFormat="1" applyFont="1" applyAlignment="1" applyProtection="1">
      <alignment horizontal="left"/>
      <protection hidden="1"/>
    </xf>
    <xf numFmtId="0" fontId="18" fillId="0" borderId="0" xfId="4" applyFont="1" applyProtection="1">
      <protection hidden="1"/>
    </xf>
    <xf numFmtId="164" fontId="17" fillId="0" borderId="7" xfId="2" applyNumberFormat="1" applyFont="1" applyBorder="1" applyAlignment="1" applyProtection="1">
      <alignment horizontal="left"/>
      <protection hidden="1"/>
    </xf>
    <xf numFmtId="3" fontId="15" fillId="0" borderId="0" xfId="2" applyNumberFormat="1" applyFont="1" applyAlignment="1" applyProtection="1">
      <alignment horizontal="right"/>
      <protection hidden="1"/>
    </xf>
    <xf numFmtId="3" fontId="17" fillId="0" borderId="7" xfId="2" applyNumberFormat="1" applyFont="1" applyBorder="1" applyAlignment="1" applyProtection="1">
      <alignment horizontal="left"/>
      <protection hidden="1"/>
    </xf>
    <xf numFmtId="0" fontId="19" fillId="0" borderId="0" xfId="4" applyFont="1" applyProtection="1">
      <protection hidden="1"/>
    </xf>
    <xf numFmtId="3" fontId="17" fillId="0" borderId="0" xfId="2" applyNumberFormat="1" applyFont="1" applyAlignment="1" applyProtection="1">
      <alignment horizontal="center"/>
      <protection hidden="1"/>
    </xf>
    <xf numFmtId="3" fontId="15" fillId="0" borderId="0" xfId="2" applyNumberFormat="1" applyFont="1" applyAlignment="1" applyProtection="1">
      <alignment horizontal="right"/>
      <protection hidden="1"/>
    </xf>
    <xf numFmtId="165" fontId="17" fillId="0" borderId="7" xfId="2" applyNumberFormat="1" applyFont="1" applyBorder="1" applyAlignment="1" applyProtection="1">
      <alignment horizontal="left"/>
      <protection hidden="1"/>
    </xf>
    <xf numFmtId="0" fontId="15" fillId="0" borderId="0" xfId="2" applyFont="1" applyProtection="1">
      <protection hidden="1"/>
    </xf>
    <xf numFmtId="166" fontId="17" fillId="0" borderId="7" xfId="2" applyNumberFormat="1" applyFont="1" applyBorder="1" applyAlignment="1" applyProtection="1">
      <alignment horizontal="left"/>
      <protection hidden="1"/>
    </xf>
    <xf numFmtId="166" fontId="15" fillId="0" borderId="7" xfId="0" applyNumberFormat="1" applyFont="1" applyBorder="1" applyAlignment="1" applyProtection="1">
      <alignment horizontal="left"/>
      <protection hidden="1"/>
    </xf>
    <xf numFmtId="0" fontId="17" fillId="0" borderId="0" xfId="2" applyFont="1" applyAlignment="1" applyProtection="1">
      <alignment horizontal="left"/>
      <protection hidden="1"/>
    </xf>
    <xf numFmtId="0" fontId="20" fillId="0" borderId="0" xfId="4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7" fillId="0" borderId="7" xfId="4" applyFont="1" applyBorder="1" applyAlignment="1" applyProtection="1">
      <alignment horizontal="center"/>
      <protection hidden="1"/>
    </xf>
    <xf numFmtId="0" fontId="18" fillId="0" borderId="0" xfId="4" applyFont="1"/>
    <xf numFmtId="3" fontId="17" fillId="0" borderId="7" xfId="4" applyNumberFormat="1" applyFont="1" applyBorder="1" applyAlignment="1" applyProtection="1">
      <alignment horizontal="center"/>
      <protection hidden="1"/>
    </xf>
    <xf numFmtId="3" fontId="15" fillId="0" borderId="0" xfId="2" applyNumberFormat="1" applyFont="1" applyProtection="1">
      <protection hidden="1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49" fontId="17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5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4" fillId="4" borderId="9" xfId="5" applyFont="1" applyFill="1" applyBorder="1" applyAlignment="1">
      <alignment horizontal="center" vertical="center"/>
    </xf>
    <xf numFmtId="0" fontId="4" fillId="4" borderId="9" xfId="5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2" xfId="5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26" fillId="5" borderId="11" xfId="5" applyFont="1" applyFill="1" applyBorder="1" applyAlignment="1">
      <alignment horizontal="center" vertical="center"/>
    </xf>
    <xf numFmtId="0" fontId="25" fillId="6" borderId="12" xfId="5" applyFont="1" applyFill="1" applyBorder="1" applyAlignment="1">
      <alignment horizontal="left" vertical="center" wrapText="1"/>
    </xf>
    <xf numFmtId="0" fontId="27" fillId="6" borderId="13" xfId="0" applyFont="1" applyFill="1" applyBorder="1" applyAlignment="1">
      <alignment horizontal="left" vertical="center"/>
    </xf>
    <xf numFmtId="0" fontId="27" fillId="6" borderId="14" xfId="0" applyFont="1" applyFill="1" applyBorder="1" applyAlignment="1">
      <alignment horizontal="left" vertical="center"/>
    </xf>
    <xf numFmtId="0" fontId="28" fillId="0" borderId="15" xfId="6" applyFont="1" applyBorder="1" applyAlignment="1">
      <alignment horizontal="left" vertical="center"/>
    </xf>
    <xf numFmtId="49" fontId="28" fillId="0" borderId="16" xfId="2" applyNumberFormat="1" applyFont="1" applyBorder="1" applyAlignment="1">
      <alignment horizontal="left" vertical="center" wrapText="1"/>
    </xf>
    <xf numFmtId="0" fontId="5" fillId="0" borderId="17" xfId="2" applyBorder="1" applyAlignment="1">
      <alignment horizontal="left" vertical="center" wrapText="1"/>
    </xf>
    <xf numFmtId="0" fontId="5" fillId="0" borderId="18" xfId="2" applyBorder="1" applyAlignment="1">
      <alignment horizontal="left" vertical="center" wrapText="1"/>
    </xf>
    <xf numFmtId="167" fontId="28" fillId="0" borderId="15" xfId="6" applyNumberFormat="1" applyFont="1" applyBorder="1" applyAlignment="1">
      <alignment horizontal="center" vertical="center"/>
    </xf>
    <xf numFmtId="4" fontId="28" fillId="7" borderId="15" xfId="0" applyNumberFormat="1" applyFont="1" applyFill="1" applyBorder="1" applyAlignment="1" applyProtection="1">
      <alignment vertical="center"/>
      <protection hidden="1"/>
    </xf>
    <xf numFmtId="168" fontId="28" fillId="0" borderId="15" xfId="0" applyNumberFormat="1" applyFont="1" applyBorder="1" applyAlignment="1">
      <alignment horizontal="right" vertical="center"/>
    </xf>
    <xf numFmtId="0" fontId="28" fillId="0" borderId="19" xfId="6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 wrapText="1"/>
    </xf>
    <xf numFmtId="167" fontId="28" fillId="0" borderId="19" xfId="6" applyNumberFormat="1" applyFont="1" applyBorder="1" applyAlignment="1">
      <alignment horizontal="center" vertical="center"/>
    </xf>
    <xf numFmtId="4" fontId="28" fillId="7" borderId="19" xfId="0" applyNumberFormat="1" applyFont="1" applyFill="1" applyBorder="1" applyAlignment="1" applyProtection="1">
      <alignment vertical="center"/>
      <protection hidden="1"/>
    </xf>
    <xf numFmtId="168" fontId="28" fillId="0" borderId="19" xfId="0" applyNumberFormat="1" applyFont="1" applyBorder="1" applyAlignment="1">
      <alignment horizontal="right" vertical="center"/>
    </xf>
    <xf numFmtId="4" fontId="28" fillId="0" borderId="19" xfId="0" applyNumberFormat="1" applyFont="1" applyBorder="1" applyAlignment="1" applyProtection="1">
      <alignment vertical="center"/>
      <protection locked="0"/>
    </xf>
    <xf numFmtId="0" fontId="28" fillId="0" borderId="19" xfId="0" applyFont="1" applyBorder="1" applyAlignment="1">
      <alignment horizontal="left" vertical="center" shrinkToFit="1"/>
    </xf>
    <xf numFmtId="0" fontId="28" fillId="0" borderId="20" xfId="2" applyFont="1" applyBorder="1" applyAlignment="1">
      <alignment horizontal="left" vertical="center" wrapText="1"/>
    </xf>
    <xf numFmtId="0" fontId="28" fillId="0" borderId="21" xfId="2" applyFont="1" applyBorder="1" applyAlignment="1">
      <alignment horizontal="left" vertical="center" wrapText="1"/>
    </xf>
    <xf numFmtId="0" fontId="28" fillId="0" borderId="22" xfId="2" applyFont="1" applyBorder="1" applyAlignment="1">
      <alignment horizontal="left" vertical="center" wrapText="1"/>
    </xf>
    <xf numFmtId="0" fontId="28" fillId="0" borderId="19" xfId="2" applyFont="1" applyBorder="1" applyAlignment="1">
      <alignment horizontal="left" vertical="center" wrapText="1"/>
    </xf>
    <xf numFmtId="0" fontId="28" fillId="0" borderId="19" xfId="2" applyFont="1" applyBorder="1" applyAlignment="1">
      <alignment horizontal="left" vertical="top" wrapText="1"/>
    </xf>
    <xf numFmtId="0" fontId="28" fillId="0" borderId="23" xfId="2" applyFont="1" applyBorder="1" applyAlignment="1">
      <alignment horizontal="left" vertical="center" wrapText="1"/>
    </xf>
    <xf numFmtId="0" fontId="28" fillId="0" borderId="24" xfId="2" applyFont="1" applyBorder="1" applyAlignment="1">
      <alignment horizontal="left" vertical="center" wrapText="1"/>
    </xf>
    <xf numFmtId="0" fontId="28" fillId="0" borderId="25" xfId="2" applyFont="1" applyBorder="1" applyAlignment="1">
      <alignment horizontal="left" vertical="center" wrapText="1"/>
    </xf>
    <xf numFmtId="0" fontId="28" fillId="0" borderId="26" xfId="6" applyFont="1" applyBorder="1" applyAlignment="1">
      <alignment horizontal="left" vertical="center"/>
    </xf>
    <xf numFmtId="4" fontId="28" fillId="0" borderId="26" xfId="0" applyNumberFormat="1" applyFont="1" applyBorder="1" applyAlignment="1" applyProtection="1">
      <alignment vertical="center"/>
      <protection locked="0"/>
    </xf>
    <xf numFmtId="168" fontId="28" fillId="0" borderId="26" xfId="0" applyNumberFormat="1" applyFont="1" applyBorder="1" applyAlignment="1">
      <alignment horizontal="right" vertical="center"/>
    </xf>
    <xf numFmtId="0" fontId="28" fillId="0" borderId="27" xfId="6" applyFont="1" applyBorder="1" applyAlignment="1">
      <alignment horizontal="left" vertical="center"/>
    </xf>
    <xf numFmtId="0" fontId="28" fillId="0" borderId="28" xfId="2" applyFont="1" applyBorder="1" applyAlignment="1">
      <alignment horizontal="left" vertical="center" wrapText="1"/>
    </xf>
    <xf numFmtId="0" fontId="28" fillId="0" borderId="29" xfId="2" applyFont="1" applyBorder="1" applyAlignment="1">
      <alignment horizontal="left" vertical="center" wrapText="1"/>
    </xf>
    <xf numFmtId="0" fontId="28" fillId="0" borderId="30" xfId="6" applyFont="1" applyBorder="1" applyAlignment="1">
      <alignment horizontal="left" vertical="center"/>
    </xf>
    <xf numFmtId="0" fontId="28" fillId="0" borderId="31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shrinkToFit="1"/>
    </xf>
    <xf numFmtId="0" fontId="28" fillId="0" borderId="33" xfId="0" applyFont="1" applyBorder="1" applyAlignment="1">
      <alignment horizontal="left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0" borderId="35" xfId="6" applyFont="1" applyBorder="1" applyAlignment="1">
      <alignment horizontal="left" vertical="center"/>
    </xf>
    <xf numFmtId="4" fontId="28" fillId="7" borderId="26" xfId="0" applyNumberFormat="1" applyFont="1" applyFill="1" applyBorder="1" applyAlignment="1" applyProtection="1">
      <alignment vertical="center"/>
      <protection hidden="1"/>
    </xf>
    <xf numFmtId="0" fontId="28" fillId="0" borderId="36" xfId="0" applyFont="1" applyBorder="1" applyAlignment="1">
      <alignment horizontal="left" vertical="center" wrapText="1"/>
    </xf>
    <xf numFmtId="4" fontId="28" fillId="0" borderId="15" xfId="0" applyNumberFormat="1" applyFont="1" applyBorder="1" applyAlignment="1" applyProtection="1">
      <alignment vertical="center"/>
      <protection locked="0"/>
    </xf>
    <xf numFmtId="0" fontId="29" fillId="0" borderId="30" xfId="6" applyFont="1" applyBorder="1" applyAlignment="1">
      <alignment horizontal="left" vertical="center" shrinkToFit="1"/>
    </xf>
    <xf numFmtId="0" fontId="28" fillId="8" borderId="30" xfId="6" applyFont="1" applyFill="1" applyBorder="1" applyAlignment="1">
      <alignment horizontal="left" vertical="center"/>
    </xf>
    <xf numFmtId="0" fontId="28" fillId="8" borderId="31" xfId="0" applyFont="1" applyFill="1" applyBorder="1" applyAlignment="1">
      <alignment horizontal="left" vertical="center" wrapText="1"/>
    </xf>
    <xf numFmtId="167" fontId="28" fillId="8" borderId="19" xfId="6" applyNumberFormat="1" applyFont="1" applyFill="1" applyBorder="1" applyAlignment="1">
      <alignment horizontal="center" vertical="center"/>
    </xf>
    <xf numFmtId="3" fontId="28" fillId="8" borderId="19" xfId="0" applyNumberFormat="1" applyFont="1" applyFill="1" applyBorder="1" applyAlignment="1" applyProtection="1">
      <alignment vertical="center"/>
      <protection locked="0"/>
    </xf>
    <xf numFmtId="168" fontId="28" fillId="8" borderId="19" xfId="0" applyNumberFormat="1" applyFont="1" applyFill="1" applyBorder="1" applyAlignment="1">
      <alignment horizontal="right" vertical="center"/>
    </xf>
    <xf numFmtId="0" fontId="28" fillId="8" borderId="35" xfId="6" applyFont="1" applyFill="1" applyBorder="1" applyAlignment="1">
      <alignment horizontal="left" vertical="center"/>
    </xf>
    <xf numFmtId="0" fontId="28" fillId="8" borderId="37" xfId="0" applyFont="1" applyFill="1" applyBorder="1" applyAlignment="1">
      <alignment horizontal="left" vertical="center" wrapText="1"/>
    </xf>
    <xf numFmtId="167" fontId="28" fillId="8" borderId="26" xfId="6" applyNumberFormat="1" applyFont="1" applyFill="1" applyBorder="1" applyAlignment="1">
      <alignment horizontal="center" vertical="center"/>
    </xf>
    <xf numFmtId="3" fontId="28" fillId="8" borderId="26" xfId="0" applyNumberFormat="1" applyFont="1" applyFill="1" applyBorder="1" applyAlignment="1" applyProtection="1">
      <alignment vertical="center"/>
      <protection locked="0"/>
    </xf>
    <xf numFmtId="168" fontId="28" fillId="8" borderId="26" xfId="0" applyNumberFormat="1" applyFont="1" applyFill="1" applyBorder="1" applyAlignment="1">
      <alignment horizontal="right" vertical="center"/>
    </xf>
    <xf numFmtId="0" fontId="25" fillId="4" borderId="38" xfId="0" applyFont="1" applyFill="1" applyBorder="1" applyAlignment="1">
      <alignment horizontal="center" vertical="center" wrapText="1"/>
    </xf>
    <xf numFmtId="0" fontId="27" fillId="4" borderId="39" xfId="0" applyFont="1" applyFill="1" applyBorder="1" applyAlignment="1">
      <alignment horizontal="center" vertical="center" wrapText="1"/>
    </xf>
    <xf numFmtId="0" fontId="27" fillId="4" borderId="40" xfId="0" applyFont="1" applyFill="1" applyBorder="1" applyAlignment="1">
      <alignment horizontal="center" vertical="center" wrapText="1"/>
    </xf>
    <xf numFmtId="0" fontId="4" fillId="4" borderId="41" xfId="5" applyFont="1" applyFill="1" applyBorder="1" applyAlignment="1">
      <alignment horizontal="center" vertical="center" wrapText="1"/>
    </xf>
    <xf numFmtId="0" fontId="27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27" fillId="4" borderId="43" xfId="0" applyFont="1" applyFill="1" applyBorder="1" applyAlignment="1">
      <alignment horizontal="center" vertical="center" wrapText="1"/>
    </xf>
    <xf numFmtId="0" fontId="27" fillId="4" borderId="44" xfId="0" applyFont="1" applyFill="1" applyBorder="1" applyAlignment="1">
      <alignment horizontal="center" vertical="center" wrapText="1"/>
    </xf>
    <xf numFmtId="0" fontId="27" fillId="4" borderId="45" xfId="0" applyFont="1" applyFill="1" applyBorder="1" applyAlignment="1">
      <alignment horizontal="center" vertical="center" wrapText="1"/>
    </xf>
    <xf numFmtId="0" fontId="27" fillId="4" borderId="46" xfId="0" applyFont="1" applyFill="1" applyBorder="1" applyAlignment="1">
      <alignment horizontal="center" vertical="center" wrapText="1"/>
    </xf>
    <xf numFmtId="0" fontId="4" fillId="4" borderId="46" xfId="5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27" fillId="4" borderId="47" xfId="0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left" vertical="center" wrapText="1"/>
    </xf>
    <xf numFmtId="167" fontId="28" fillId="0" borderId="26" xfId="6" applyNumberFormat="1" applyFont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7" fillId="4" borderId="48" xfId="0" applyFont="1" applyFill="1" applyBorder="1" applyAlignment="1">
      <alignment horizontal="center" vertical="center" wrapText="1"/>
    </xf>
    <xf numFmtId="0" fontId="28" fillId="0" borderId="49" xfId="2" applyFont="1" applyBorder="1" applyAlignment="1">
      <alignment horizontal="left" vertical="center" wrapText="1"/>
    </xf>
    <xf numFmtId="0" fontId="28" fillId="0" borderId="50" xfId="2" applyFont="1" applyBorder="1" applyAlignment="1">
      <alignment horizontal="left" vertical="center" wrapText="1"/>
    </xf>
    <xf numFmtId="0" fontId="28" fillId="0" borderId="51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/>
    </xf>
    <xf numFmtId="49" fontId="30" fillId="0" borderId="0" xfId="2" applyNumberFormat="1" applyFont="1" applyAlignment="1" applyProtection="1">
      <alignment horizontal="left" vertical="center"/>
      <protection locked="0"/>
    </xf>
    <xf numFmtId="0" fontId="5" fillId="0" borderId="0" xfId="2"/>
    <xf numFmtId="3" fontId="17" fillId="0" borderId="0" xfId="7" applyNumberFormat="1" applyFont="1" applyAlignment="1">
      <alignment horizontal="center" vertical="center"/>
    </xf>
    <xf numFmtId="0" fontId="5" fillId="0" borderId="0" xfId="2" applyAlignment="1">
      <alignment horizontal="left" vertical="center"/>
    </xf>
    <xf numFmtId="0" fontId="5" fillId="0" borderId="0" xfId="2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0" fontId="17" fillId="0" borderId="52" xfId="2" applyFont="1" applyBorder="1" applyAlignment="1">
      <alignment horizontal="left" vertical="center"/>
    </xf>
    <xf numFmtId="0" fontId="5" fillId="0" borderId="52" xfId="2" applyBorder="1" applyAlignment="1">
      <alignment horizontal="center" vertical="center"/>
    </xf>
    <xf numFmtId="0" fontId="31" fillId="0" borderId="0" xfId="7" applyFont="1" applyAlignment="1">
      <alignment horizontal="left" vertical="center"/>
    </xf>
    <xf numFmtId="14" fontId="31" fillId="0" borderId="52" xfId="7" applyNumberFormat="1" applyFont="1" applyBorder="1" applyAlignment="1">
      <alignment horizontal="left" vertical="center"/>
    </xf>
    <xf numFmtId="0" fontId="31" fillId="0" borderId="0" xfId="7" applyFont="1" applyAlignment="1">
      <alignment horizontal="left" vertical="center"/>
    </xf>
    <xf numFmtId="0" fontId="17" fillId="0" borderId="0" xfId="7" applyFont="1" applyAlignment="1" applyProtection="1">
      <alignment horizontal="center" vertical="center"/>
      <protection hidden="1"/>
    </xf>
    <xf numFmtId="0" fontId="17" fillId="0" borderId="52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31" fillId="0" borderId="53" xfId="7" applyFont="1" applyBorder="1" applyAlignment="1">
      <alignment horizontal="left" vertical="center"/>
    </xf>
    <xf numFmtId="0" fontId="31" fillId="0" borderId="0" xfId="7" applyFont="1" applyAlignment="1">
      <alignment vertical="center"/>
    </xf>
    <xf numFmtId="0" fontId="31" fillId="0" borderId="52" xfId="7" applyFont="1" applyBorder="1" applyAlignment="1">
      <alignment horizontal="left" vertical="center"/>
    </xf>
  </cellXfs>
  <cellStyles count="8">
    <cellStyle name="Hyperlink" xfId="1" builtinId="8"/>
    <cellStyle name="Normal" xfId="0" builtinId="0"/>
    <cellStyle name="Normal_Podaci" xfId="6" xr:uid="{CD86649A-5EF9-4F8C-B14D-6E6518762E95}"/>
    <cellStyle name="Normal_Sheet1" xfId="5" xr:uid="{46DBC67E-6EA9-4090-863B-19B79A8D837A}"/>
    <cellStyle name="Normalno 2" xfId="7" xr:uid="{0902C4F8-F98C-4254-AC43-20D0BF7FA52B}"/>
    <cellStyle name="Normalno 3" xfId="2" xr:uid="{D057CCE3-28A0-4009-B099-3BDED7FC898D}"/>
    <cellStyle name="Obično_2 Obrasci BIL-NPF, PR-RAS-NPF" xfId="4" xr:uid="{CD83481E-005F-4732-B91B-B551601A9E20}"/>
    <cellStyle name="Obično_List1_2 Obrasci BIL-NPF, PR-RAS-NPF" xfId="3" xr:uid="{C212EC53-7BE6-4C50-BEF1-B01AEC323B42}"/>
  </cellStyles>
  <dxfs count="6"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 val="0"/>
        <condense val="0"/>
        <extend val="0"/>
        <color indexed="10"/>
      </font>
      <fill>
        <patternFill>
          <bgColor indexed="26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ondense val="0"/>
        <extend val="0"/>
        <color indexed="22"/>
      </font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Financijsko%20izvje&#353;&#263;e%202024..xls" TargetMode="External"/><Relationship Id="rId1" Type="http://schemas.openxmlformats.org/officeDocument/2006/relationships/externalLinkPath" Target="Financijsko%20izvje&#353;&#263;e%20202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osti"/>
      <sheetName val="Upute"/>
      <sheetName val="PraviPod707"/>
      <sheetName val="PraviPod708"/>
      <sheetName val="PraviPod709"/>
      <sheetName val="PraviPod710"/>
      <sheetName val="RefStr"/>
      <sheetName val="PRRAS"/>
      <sheetName val="BIL"/>
      <sheetName val="GPRIZNPF"/>
      <sheetName val="Sifre"/>
      <sheetName val="Kontrole"/>
      <sheetName val="Promjene"/>
    </sheetNames>
    <sheetDataSet>
      <sheetData sheetId="0"/>
      <sheetData sheetId="1"/>
      <sheetData sheetId="2">
        <row r="30">
          <cell r="G30">
            <v>606</v>
          </cell>
        </row>
      </sheetData>
      <sheetData sheetId="3"/>
      <sheetData sheetId="4"/>
      <sheetData sheetId="5"/>
      <sheetData sheetId="6">
        <row r="4">
          <cell r="N4">
            <v>1</v>
          </cell>
        </row>
        <row r="5">
          <cell r="E5">
            <v>45292</v>
          </cell>
          <cell r="G5">
            <v>45657</v>
          </cell>
        </row>
        <row r="7">
          <cell r="C7" t="str">
            <v>UDRUGA 25 FPS za audio-vizualna istraž.</v>
          </cell>
        </row>
        <row r="9">
          <cell r="C9" t="str">
            <v>10000</v>
          </cell>
          <cell r="E9" t="str">
            <v>Zagreb</v>
          </cell>
          <cell r="J9" t="str">
            <v>0109728</v>
          </cell>
        </row>
        <row r="11">
          <cell r="C11" t="str">
            <v>Vlaška ulica 79</v>
          </cell>
          <cell r="J11" t="str">
            <v>1842633</v>
          </cell>
        </row>
        <row r="13">
          <cell r="C13" t="str">
            <v>HR3723400091110152632</v>
          </cell>
          <cell r="J13" t="str">
            <v>99291112037</v>
          </cell>
        </row>
        <row r="15">
          <cell r="C15" t="str">
            <v>9499</v>
          </cell>
          <cell r="D15" t="str">
            <v>Djelatnosti ostalih članskih organizacija, d. n.</v>
          </cell>
          <cell r="J15" t="str">
            <v>2024-12</v>
          </cell>
        </row>
        <row r="17">
          <cell r="C17">
            <v>133</v>
          </cell>
          <cell r="D17" t="str">
            <v>Grad/općina: GRAD ZAGREB</v>
          </cell>
          <cell r="J17">
            <v>21</v>
          </cell>
        </row>
        <row r="19">
          <cell r="J19" t="str">
            <v>DA</v>
          </cell>
        </row>
        <row r="39">
          <cell r="D39" t="str">
            <v>Tena Trstenjak</v>
          </cell>
        </row>
        <row r="41">
          <cell r="D41" t="str">
            <v>31.12.2024</v>
          </cell>
        </row>
        <row r="43">
          <cell r="D43" t="str">
            <v>Gorana Peček</v>
          </cell>
        </row>
        <row r="45">
          <cell r="D45" t="str">
            <v>0915930351</v>
          </cell>
        </row>
        <row r="47">
          <cell r="D47" t="str">
            <v>-</v>
          </cell>
        </row>
        <row r="49">
          <cell r="D49" t="str">
            <v>gorana@neraobrt.hr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5B112-565F-4B5B-B8A5-28A7184EEE92}">
  <sheetPr>
    <pageSetUpPr fitToPage="1"/>
  </sheetPr>
  <dimension ref="A1:P204"/>
  <sheetViews>
    <sheetView showGridLines="0" showRowColHeaders="0" tabSelected="1" workbookViewId="0">
      <pane ySplit="1" topLeftCell="A180" activePane="bottomLeft" state="frozen"/>
      <selection pane="bottomLeft" activeCell="J194" sqref="J194"/>
    </sheetView>
  </sheetViews>
  <sheetFormatPr defaultColWidth="0" defaultRowHeight="12.75" customHeight="1" zeroHeight="1" x14ac:dyDescent="0.2"/>
  <cols>
    <col min="1" max="1" width="0.85546875" style="18" customWidth="1"/>
    <col min="2" max="2" width="5.7109375" style="18" customWidth="1"/>
    <col min="3" max="8" width="12.7109375" style="18" customWidth="1"/>
    <col min="9" max="9" width="4.28515625" style="18" customWidth="1"/>
    <col min="10" max="11" width="15.5703125" style="18" customWidth="1"/>
    <col min="12" max="12" width="6.7109375" style="18" customWidth="1"/>
    <col min="13" max="13" width="0.85546875" style="18" customWidth="1"/>
    <col min="14" max="256" width="6.5703125" style="18" hidden="1"/>
    <col min="257" max="257" width="0.85546875" style="18" customWidth="1"/>
    <col min="258" max="258" width="5.7109375" style="18" customWidth="1"/>
    <col min="259" max="264" width="12.7109375" style="18" customWidth="1"/>
    <col min="265" max="265" width="4.28515625" style="18" customWidth="1"/>
    <col min="266" max="267" width="15.5703125" style="18" customWidth="1"/>
    <col min="268" max="268" width="6.7109375" style="18" customWidth="1"/>
    <col min="269" max="269" width="0.85546875" style="18" customWidth="1"/>
    <col min="270" max="512" width="6.5703125" style="18" hidden="1"/>
    <col min="513" max="513" width="0.85546875" style="18" customWidth="1"/>
    <col min="514" max="514" width="5.7109375" style="18" customWidth="1"/>
    <col min="515" max="520" width="12.7109375" style="18" customWidth="1"/>
    <col min="521" max="521" width="4.28515625" style="18" customWidth="1"/>
    <col min="522" max="523" width="15.5703125" style="18" customWidth="1"/>
    <col min="524" max="524" width="6.7109375" style="18" customWidth="1"/>
    <col min="525" max="525" width="0.85546875" style="18" customWidth="1"/>
    <col min="526" max="768" width="6.5703125" style="18" hidden="1"/>
    <col min="769" max="769" width="0.85546875" style="18" customWidth="1"/>
    <col min="770" max="770" width="5.7109375" style="18" customWidth="1"/>
    <col min="771" max="776" width="12.7109375" style="18" customWidth="1"/>
    <col min="777" max="777" width="4.28515625" style="18" customWidth="1"/>
    <col min="778" max="779" width="15.5703125" style="18" customWidth="1"/>
    <col min="780" max="780" width="6.7109375" style="18" customWidth="1"/>
    <col min="781" max="781" width="0.85546875" style="18" customWidth="1"/>
    <col min="782" max="1024" width="6.5703125" style="18" hidden="1"/>
    <col min="1025" max="1025" width="0.85546875" style="18" customWidth="1"/>
    <col min="1026" max="1026" width="5.7109375" style="18" customWidth="1"/>
    <col min="1027" max="1032" width="12.7109375" style="18" customWidth="1"/>
    <col min="1033" max="1033" width="4.28515625" style="18" customWidth="1"/>
    <col min="1034" max="1035" width="15.5703125" style="18" customWidth="1"/>
    <col min="1036" max="1036" width="6.7109375" style="18" customWidth="1"/>
    <col min="1037" max="1037" width="0.85546875" style="18" customWidth="1"/>
    <col min="1038" max="1280" width="6.5703125" style="18" hidden="1"/>
    <col min="1281" max="1281" width="0.85546875" style="18" customWidth="1"/>
    <col min="1282" max="1282" width="5.7109375" style="18" customWidth="1"/>
    <col min="1283" max="1288" width="12.7109375" style="18" customWidth="1"/>
    <col min="1289" max="1289" width="4.28515625" style="18" customWidth="1"/>
    <col min="1290" max="1291" width="15.5703125" style="18" customWidth="1"/>
    <col min="1292" max="1292" width="6.7109375" style="18" customWidth="1"/>
    <col min="1293" max="1293" width="0.85546875" style="18" customWidth="1"/>
    <col min="1294" max="1536" width="6.5703125" style="18" hidden="1"/>
    <col min="1537" max="1537" width="0.85546875" style="18" customWidth="1"/>
    <col min="1538" max="1538" width="5.7109375" style="18" customWidth="1"/>
    <col min="1539" max="1544" width="12.7109375" style="18" customWidth="1"/>
    <col min="1545" max="1545" width="4.28515625" style="18" customWidth="1"/>
    <col min="1546" max="1547" width="15.5703125" style="18" customWidth="1"/>
    <col min="1548" max="1548" width="6.7109375" style="18" customWidth="1"/>
    <col min="1549" max="1549" width="0.85546875" style="18" customWidth="1"/>
    <col min="1550" max="1792" width="6.5703125" style="18" hidden="1"/>
    <col min="1793" max="1793" width="0.85546875" style="18" customWidth="1"/>
    <col min="1794" max="1794" width="5.7109375" style="18" customWidth="1"/>
    <col min="1795" max="1800" width="12.7109375" style="18" customWidth="1"/>
    <col min="1801" max="1801" width="4.28515625" style="18" customWidth="1"/>
    <col min="1802" max="1803" width="15.5703125" style="18" customWidth="1"/>
    <col min="1804" max="1804" width="6.7109375" style="18" customWidth="1"/>
    <col min="1805" max="1805" width="0.85546875" style="18" customWidth="1"/>
    <col min="1806" max="2048" width="6.5703125" style="18" hidden="1"/>
    <col min="2049" max="2049" width="0.85546875" style="18" customWidth="1"/>
    <col min="2050" max="2050" width="5.7109375" style="18" customWidth="1"/>
    <col min="2051" max="2056" width="12.7109375" style="18" customWidth="1"/>
    <col min="2057" max="2057" width="4.28515625" style="18" customWidth="1"/>
    <col min="2058" max="2059" width="15.5703125" style="18" customWidth="1"/>
    <col min="2060" max="2060" width="6.7109375" style="18" customWidth="1"/>
    <col min="2061" max="2061" width="0.85546875" style="18" customWidth="1"/>
    <col min="2062" max="2304" width="6.5703125" style="18" hidden="1"/>
    <col min="2305" max="2305" width="0.85546875" style="18" customWidth="1"/>
    <col min="2306" max="2306" width="5.7109375" style="18" customWidth="1"/>
    <col min="2307" max="2312" width="12.7109375" style="18" customWidth="1"/>
    <col min="2313" max="2313" width="4.28515625" style="18" customWidth="1"/>
    <col min="2314" max="2315" width="15.5703125" style="18" customWidth="1"/>
    <col min="2316" max="2316" width="6.7109375" style="18" customWidth="1"/>
    <col min="2317" max="2317" width="0.85546875" style="18" customWidth="1"/>
    <col min="2318" max="2560" width="6.5703125" style="18" hidden="1"/>
    <col min="2561" max="2561" width="0.85546875" style="18" customWidth="1"/>
    <col min="2562" max="2562" width="5.7109375" style="18" customWidth="1"/>
    <col min="2563" max="2568" width="12.7109375" style="18" customWidth="1"/>
    <col min="2569" max="2569" width="4.28515625" style="18" customWidth="1"/>
    <col min="2570" max="2571" width="15.5703125" style="18" customWidth="1"/>
    <col min="2572" max="2572" width="6.7109375" style="18" customWidth="1"/>
    <col min="2573" max="2573" width="0.85546875" style="18" customWidth="1"/>
    <col min="2574" max="2816" width="6.5703125" style="18" hidden="1"/>
    <col min="2817" max="2817" width="0.85546875" style="18" customWidth="1"/>
    <col min="2818" max="2818" width="5.7109375" style="18" customWidth="1"/>
    <col min="2819" max="2824" width="12.7109375" style="18" customWidth="1"/>
    <col min="2825" max="2825" width="4.28515625" style="18" customWidth="1"/>
    <col min="2826" max="2827" width="15.5703125" style="18" customWidth="1"/>
    <col min="2828" max="2828" width="6.7109375" style="18" customWidth="1"/>
    <col min="2829" max="2829" width="0.85546875" style="18" customWidth="1"/>
    <col min="2830" max="3072" width="6.5703125" style="18" hidden="1"/>
    <col min="3073" max="3073" width="0.85546875" style="18" customWidth="1"/>
    <col min="3074" max="3074" width="5.7109375" style="18" customWidth="1"/>
    <col min="3075" max="3080" width="12.7109375" style="18" customWidth="1"/>
    <col min="3081" max="3081" width="4.28515625" style="18" customWidth="1"/>
    <col min="3082" max="3083" width="15.5703125" style="18" customWidth="1"/>
    <col min="3084" max="3084" width="6.7109375" style="18" customWidth="1"/>
    <col min="3085" max="3085" width="0.85546875" style="18" customWidth="1"/>
    <col min="3086" max="3328" width="6.5703125" style="18" hidden="1"/>
    <col min="3329" max="3329" width="0.85546875" style="18" customWidth="1"/>
    <col min="3330" max="3330" width="5.7109375" style="18" customWidth="1"/>
    <col min="3331" max="3336" width="12.7109375" style="18" customWidth="1"/>
    <col min="3337" max="3337" width="4.28515625" style="18" customWidth="1"/>
    <col min="3338" max="3339" width="15.5703125" style="18" customWidth="1"/>
    <col min="3340" max="3340" width="6.7109375" style="18" customWidth="1"/>
    <col min="3341" max="3341" width="0.85546875" style="18" customWidth="1"/>
    <col min="3342" max="3584" width="6.5703125" style="18" hidden="1"/>
    <col min="3585" max="3585" width="0.85546875" style="18" customWidth="1"/>
    <col min="3586" max="3586" width="5.7109375" style="18" customWidth="1"/>
    <col min="3587" max="3592" width="12.7109375" style="18" customWidth="1"/>
    <col min="3593" max="3593" width="4.28515625" style="18" customWidth="1"/>
    <col min="3594" max="3595" width="15.5703125" style="18" customWidth="1"/>
    <col min="3596" max="3596" width="6.7109375" style="18" customWidth="1"/>
    <col min="3597" max="3597" width="0.85546875" style="18" customWidth="1"/>
    <col min="3598" max="3840" width="6.5703125" style="18" hidden="1"/>
    <col min="3841" max="3841" width="0.85546875" style="18" customWidth="1"/>
    <col min="3842" max="3842" width="5.7109375" style="18" customWidth="1"/>
    <col min="3843" max="3848" width="12.7109375" style="18" customWidth="1"/>
    <col min="3849" max="3849" width="4.28515625" style="18" customWidth="1"/>
    <col min="3850" max="3851" width="15.5703125" style="18" customWidth="1"/>
    <col min="3852" max="3852" width="6.7109375" style="18" customWidth="1"/>
    <col min="3853" max="3853" width="0.85546875" style="18" customWidth="1"/>
    <col min="3854" max="4096" width="6.5703125" style="18" hidden="1"/>
    <col min="4097" max="4097" width="0.85546875" style="18" customWidth="1"/>
    <col min="4098" max="4098" width="5.7109375" style="18" customWidth="1"/>
    <col min="4099" max="4104" width="12.7109375" style="18" customWidth="1"/>
    <col min="4105" max="4105" width="4.28515625" style="18" customWidth="1"/>
    <col min="4106" max="4107" width="15.5703125" style="18" customWidth="1"/>
    <col min="4108" max="4108" width="6.7109375" style="18" customWidth="1"/>
    <col min="4109" max="4109" width="0.85546875" style="18" customWidth="1"/>
    <col min="4110" max="4352" width="6.5703125" style="18" hidden="1"/>
    <col min="4353" max="4353" width="0.85546875" style="18" customWidth="1"/>
    <col min="4354" max="4354" width="5.7109375" style="18" customWidth="1"/>
    <col min="4355" max="4360" width="12.7109375" style="18" customWidth="1"/>
    <col min="4361" max="4361" width="4.28515625" style="18" customWidth="1"/>
    <col min="4362" max="4363" width="15.5703125" style="18" customWidth="1"/>
    <col min="4364" max="4364" width="6.7109375" style="18" customWidth="1"/>
    <col min="4365" max="4365" width="0.85546875" style="18" customWidth="1"/>
    <col min="4366" max="4608" width="6.5703125" style="18" hidden="1"/>
    <col min="4609" max="4609" width="0.85546875" style="18" customWidth="1"/>
    <col min="4610" max="4610" width="5.7109375" style="18" customWidth="1"/>
    <col min="4611" max="4616" width="12.7109375" style="18" customWidth="1"/>
    <col min="4617" max="4617" width="4.28515625" style="18" customWidth="1"/>
    <col min="4618" max="4619" width="15.5703125" style="18" customWidth="1"/>
    <col min="4620" max="4620" width="6.7109375" style="18" customWidth="1"/>
    <col min="4621" max="4621" width="0.85546875" style="18" customWidth="1"/>
    <col min="4622" max="4864" width="6.5703125" style="18" hidden="1"/>
    <col min="4865" max="4865" width="0.85546875" style="18" customWidth="1"/>
    <col min="4866" max="4866" width="5.7109375" style="18" customWidth="1"/>
    <col min="4867" max="4872" width="12.7109375" style="18" customWidth="1"/>
    <col min="4873" max="4873" width="4.28515625" style="18" customWidth="1"/>
    <col min="4874" max="4875" width="15.5703125" style="18" customWidth="1"/>
    <col min="4876" max="4876" width="6.7109375" style="18" customWidth="1"/>
    <col min="4877" max="4877" width="0.85546875" style="18" customWidth="1"/>
    <col min="4878" max="5120" width="6.5703125" style="18" hidden="1"/>
    <col min="5121" max="5121" width="0.85546875" style="18" customWidth="1"/>
    <col min="5122" max="5122" width="5.7109375" style="18" customWidth="1"/>
    <col min="5123" max="5128" width="12.7109375" style="18" customWidth="1"/>
    <col min="5129" max="5129" width="4.28515625" style="18" customWidth="1"/>
    <col min="5130" max="5131" width="15.5703125" style="18" customWidth="1"/>
    <col min="5132" max="5132" width="6.7109375" style="18" customWidth="1"/>
    <col min="5133" max="5133" width="0.85546875" style="18" customWidth="1"/>
    <col min="5134" max="5376" width="6.5703125" style="18" hidden="1"/>
    <col min="5377" max="5377" width="0.85546875" style="18" customWidth="1"/>
    <col min="5378" max="5378" width="5.7109375" style="18" customWidth="1"/>
    <col min="5379" max="5384" width="12.7109375" style="18" customWidth="1"/>
    <col min="5385" max="5385" width="4.28515625" style="18" customWidth="1"/>
    <col min="5386" max="5387" width="15.5703125" style="18" customWidth="1"/>
    <col min="5388" max="5388" width="6.7109375" style="18" customWidth="1"/>
    <col min="5389" max="5389" width="0.85546875" style="18" customWidth="1"/>
    <col min="5390" max="5632" width="6.5703125" style="18" hidden="1"/>
    <col min="5633" max="5633" width="0.85546875" style="18" customWidth="1"/>
    <col min="5634" max="5634" width="5.7109375" style="18" customWidth="1"/>
    <col min="5635" max="5640" width="12.7109375" style="18" customWidth="1"/>
    <col min="5641" max="5641" width="4.28515625" style="18" customWidth="1"/>
    <col min="5642" max="5643" width="15.5703125" style="18" customWidth="1"/>
    <col min="5644" max="5644" width="6.7109375" style="18" customWidth="1"/>
    <col min="5645" max="5645" width="0.85546875" style="18" customWidth="1"/>
    <col min="5646" max="5888" width="6.5703125" style="18" hidden="1"/>
    <col min="5889" max="5889" width="0.85546875" style="18" customWidth="1"/>
    <col min="5890" max="5890" width="5.7109375" style="18" customWidth="1"/>
    <col min="5891" max="5896" width="12.7109375" style="18" customWidth="1"/>
    <col min="5897" max="5897" width="4.28515625" style="18" customWidth="1"/>
    <col min="5898" max="5899" width="15.5703125" style="18" customWidth="1"/>
    <col min="5900" max="5900" width="6.7109375" style="18" customWidth="1"/>
    <col min="5901" max="5901" width="0.85546875" style="18" customWidth="1"/>
    <col min="5902" max="6144" width="6.5703125" style="18" hidden="1"/>
    <col min="6145" max="6145" width="0.85546875" style="18" customWidth="1"/>
    <col min="6146" max="6146" width="5.7109375" style="18" customWidth="1"/>
    <col min="6147" max="6152" width="12.7109375" style="18" customWidth="1"/>
    <col min="6153" max="6153" width="4.28515625" style="18" customWidth="1"/>
    <col min="6154" max="6155" width="15.5703125" style="18" customWidth="1"/>
    <col min="6156" max="6156" width="6.7109375" style="18" customWidth="1"/>
    <col min="6157" max="6157" width="0.85546875" style="18" customWidth="1"/>
    <col min="6158" max="6400" width="6.5703125" style="18" hidden="1"/>
    <col min="6401" max="6401" width="0.85546875" style="18" customWidth="1"/>
    <col min="6402" max="6402" width="5.7109375" style="18" customWidth="1"/>
    <col min="6403" max="6408" width="12.7109375" style="18" customWidth="1"/>
    <col min="6409" max="6409" width="4.28515625" style="18" customWidth="1"/>
    <col min="6410" max="6411" width="15.5703125" style="18" customWidth="1"/>
    <col min="6412" max="6412" width="6.7109375" style="18" customWidth="1"/>
    <col min="6413" max="6413" width="0.85546875" style="18" customWidth="1"/>
    <col min="6414" max="6656" width="6.5703125" style="18" hidden="1"/>
    <col min="6657" max="6657" width="0.85546875" style="18" customWidth="1"/>
    <col min="6658" max="6658" width="5.7109375" style="18" customWidth="1"/>
    <col min="6659" max="6664" width="12.7109375" style="18" customWidth="1"/>
    <col min="6665" max="6665" width="4.28515625" style="18" customWidth="1"/>
    <col min="6666" max="6667" width="15.5703125" style="18" customWidth="1"/>
    <col min="6668" max="6668" width="6.7109375" style="18" customWidth="1"/>
    <col min="6669" max="6669" width="0.85546875" style="18" customWidth="1"/>
    <col min="6670" max="6912" width="6.5703125" style="18" hidden="1"/>
    <col min="6913" max="6913" width="0.85546875" style="18" customWidth="1"/>
    <col min="6914" max="6914" width="5.7109375" style="18" customWidth="1"/>
    <col min="6915" max="6920" width="12.7109375" style="18" customWidth="1"/>
    <col min="6921" max="6921" width="4.28515625" style="18" customWidth="1"/>
    <col min="6922" max="6923" width="15.5703125" style="18" customWidth="1"/>
    <col min="6924" max="6924" width="6.7109375" style="18" customWidth="1"/>
    <col min="6925" max="6925" width="0.85546875" style="18" customWidth="1"/>
    <col min="6926" max="7168" width="6.5703125" style="18" hidden="1"/>
    <col min="7169" max="7169" width="0.85546875" style="18" customWidth="1"/>
    <col min="7170" max="7170" width="5.7109375" style="18" customWidth="1"/>
    <col min="7171" max="7176" width="12.7109375" style="18" customWidth="1"/>
    <col min="7177" max="7177" width="4.28515625" style="18" customWidth="1"/>
    <col min="7178" max="7179" width="15.5703125" style="18" customWidth="1"/>
    <col min="7180" max="7180" width="6.7109375" style="18" customWidth="1"/>
    <col min="7181" max="7181" width="0.85546875" style="18" customWidth="1"/>
    <col min="7182" max="7424" width="6.5703125" style="18" hidden="1"/>
    <col min="7425" max="7425" width="0.85546875" style="18" customWidth="1"/>
    <col min="7426" max="7426" width="5.7109375" style="18" customWidth="1"/>
    <col min="7427" max="7432" width="12.7109375" style="18" customWidth="1"/>
    <col min="7433" max="7433" width="4.28515625" style="18" customWidth="1"/>
    <col min="7434" max="7435" width="15.5703125" style="18" customWidth="1"/>
    <col min="7436" max="7436" width="6.7109375" style="18" customWidth="1"/>
    <col min="7437" max="7437" width="0.85546875" style="18" customWidth="1"/>
    <col min="7438" max="7680" width="6.5703125" style="18" hidden="1"/>
    <col min="7681" max="7681" width="0.85546875" style="18" customWidth="1"/>
    <col min="7682" max="7682" width="5.7109375" style="18" customWidth="1"/>
    <col min="7683" max="7688" width="12.7109375" style="18" customWidth="1"/>
    <col min="7689" max="7689" width="4.28515625" style="18" customWidth="1"/>
    <col min="7690" max="7691" width="15.5703125" style="18" customWidth="1"/>
    <col min="7692" max="7692" width="6.7109375" style="18" customWidth="1"/>
    <col min="7693" max="7693" width="0.85546875" style="18" customWidth="1"/>
    <col min="7694" max="7936" width="6.5703125" style="18" hidden="1"/>
    <col min="7937" max="7937" width="0.85546875" style="18" customWidth="1"/>
    <col min="7938" max="7938" width="5.7109375" style="18" customWidth="1"/>
    <col min="7939" max="7944" width="12.7109375" style="18" customWidth="1"/>
    <col min="7945" max="7945" width="4.28515625" style="18" customWidth="1"/>
    <col min="7946" max="7947" width="15.5703125" style="18" customWidth="1"/>
    <col min="7948" max="7948" width="6.7109375" style="18" customWidth="1"/>
    <col min="7949" max="7949" width="0.85546875" style="18" customWidth="1"/>
    <col min="7950" max="8192" width="6.5703125" style="18" hidden="1"/>
    <col min="8193" max="8193" width="0.85546875" style="18" customWidth="1"/>
    <col min="8194" max="8194" width="5.7109375" style="18" customWidth="1"/>
    <col min="8195" max="8200" width="12.7109375" style="18" customWidth="1"/>
    <col min="8201" max="8201" width="4.28515625" style="18" customWidth="1"/>
    <col min="8202" max="8203" width="15.5703125" style="18" customWidth="1"/>
    <col min="8204" max="8204" width="6.7109375" style="18" customWidth="1"/>
    <col min="8205" max="8205" width="0.85546875" style="18" customWidth="1"/>
    <col min="8206" max="8448" width="6.5703125" style="18" hidden="1"/>
    <col min="8449" max="8449" width="0.85546875" style="18" customWidth="1"/>
    <col min="8450" max="8450" width="5.7109375" style="18" customWidth="1"/>
    <col min="8451" max="8456" width="12.7109375" style="18" customWidth="1"/>
    <col min="8457" max="8457" width="4.28515625" style="18" customWidth="1"/>
    <col min="8458" max="8459" width="15.5703125" style="18" customWidth="1"/>
    <col min="8460" max="8460" width="6.7109375" style="18" customWidth="1"/>
    <col min="8461" max="8461" width="0.85546875" style="18" customWidth="1"/>
    <col min="8462" max="8704" width="6.5703125" style="18" hidden="1"/>
    <col min="8705" max="8705" width="0.85546875" style="18" customWidth="1"/>
    <col min="8706" max="8706" width="5.7109375" style="18" customWidth="1"/>
    <col min="8707" max="8712" width="12.7109375" style="18" customWidth="1"/>
    <col min="8713" max="8713" width="4.28515625" style="18" customWidth="1"/>
    <col min="8714" max="8715" width="15.5703125" style="18" customWidth="1"/>
    <col min="8716" max="8716" width="6.7109375" style="18" customWidth="1"/>
    <col min="8717" max="8717" width="0.85546875" style="18" customWidth="1"/>
    <col min="8718" max="8960" width="6.5703125" style="18" hidden="1"/>
    <col min="8961" max="8961" width="0.85546875" style="18" customWidth="1"/>
    <col min="8962" max="8962" width="5.7109375" style="18" customWidth="1"/>
    <col min="8963" max="8968" width="12.7109375" style="18" customWidth="1"/>
    <col min="8969" max="8969" width="4.28515625" style="18" customWidth="1"/>
    <col min="8970" max="8971" width="15.5703125" style="18" customWidth="1"/>
    <col min="8972" max="8972" width="6.7109375" style="18" customWidth="1"/>
    <col min="8973" max="8973" width="0.85546875" style="18" customWidth="1"/>
    <col min="8974" max="9216" width="6.5703125" style="18" hidden="1"/>
    <col min="9217" max="9217" width="0.85546875" style="18" customWidth="1"/>
    <col min="9218" max="9218" width="5.7109375" style="18" customWidth="1"/>
    <col min="9219" max="9224" width="12.7109375" style="18" customWidth="1"/>
    <col min="9225" max="9225" width="4.28515625" style="18" customWidth="1"/>
    <col min="9226" max="9227" width="15.5703125" style="18" customWidth="1"/>
    <col min="9228" max="9228" width="6.7109375" style="18" customWidth="1"/>
    <col min="9229" max="9229" width="0.85546875" style="18" customWidth="1"/>
    <col min="9230" max="9472" width="6.5703125" style="18" hidden="1"/>
    <col min="9473" max="9473" width="0.85546875" style="18" customWidth="1"/>
    <col min="9474" max="9474" width="5.7109375" style="18" customWidth="1"/>
    <col min="9475" max="9480" width="12.7109375" style="18" customWidth="1"/>
    <col min="9481" max="9481" width="4.28515625" style="18" customWidth="1"/>
    <col min="9482" max="9483" width="15.5703125" style="18" customWidth="1"/>
    <col min="9484" max="9484" width="6.7109375" style="18" customWidth="1"/>
    <col min="9485" max="9485" width="0.85546875" style="18" customWidth="1"/>
    <col min="9486" max="9728" width="6.5703125" style="18" hidden="1"/>
    <col min="9729" max="9729" width="0.85546875" style="18" customWidth="1"/>
    <col min="9730" max="9730" width="5.7109375" style="18" customWidth="1"/>
    <col min="9731" max="9736" width="12.7109375" style="18" customWidth="1"/>
    <col min="9737" max="9737" width="4.28515625" style="18" customWidth="1"/>
    <col min="9738" max="9739" width="15.5703125" style="18" customWidth="1"/>
    <col min="9740" max="9740" width="6.7109375" style="18" customWidth="1"/>
    <col min="9741" max="9741" width="0.85546875" style="18" customWidth="1"/>
    <col min="9742" max="9984" width="6.5703125" style="18" hidden="1"/>
    <col min="9985" max="9985" width="0.85546875" style="18" customWidth="1"/>
    <col min="9986" max="9986" width="5.7109375" style="18" customWidth="1"/>
    <col min="9987" max="9992" width="12.7109375" style="18" customWidth="1"/>
    <col min="9993" max="9993" width="4.28515625" style="18" customWidth="1"/>
    <col min="9994" max="9995" width="15.5703125" style="18" customWidth="1"/>
    <col min="9996" max="9996" width="6.7109375" style="18" customWidth="1"/>
    <col min="9997" max="9997" width="0.85546875" style="18" customWidth="1"/>
    <col min="9998" max="10240" width="6.5703125" style="18" hidden="1"/>
    <col min="10241" max="10241" width="0.85546875" style="18" customWidth="1"/>
    <col min="10242" max="10242" width="5.7109375" style="18" customWidth="1"/>
    <col min="10243" max="10248" width="12.7109375" style="18" customWidth="1"/>
    <col min="10249" max="10249" width="4.28515625" style="18" customWidth="1"/>
    <col min="10250" max="10251" width="15.5703125" style="18" customWidth="1"/>
    <col min="10252" max="10252" width="6.7109375" style="18" customWidth="1"/>
    <col min="10253" max="10253" width="0.85546875" style="18" customWidth="1"/>
    <col min="10254" max="10496" width="6.5703125" style="18" hidden="1"/>
    <col min="10497" max="10497" width="0.85546875" style="18" customWidth="1"/>
    <col min="10498" max="10498" width="5.7109375" style="18" customWidth="1"/>
    <col min="10499" max="10504" width="12.7109375" style="18" customWidth="1"/>
    <col min="10505" max="10505" width="4.28515625" style="18" customWidth="1"/>
    <col min="10506" max="10507" width="15.5703125" style="18" customWidth="1"/>
    <col min="10508" max="10508" width="6.7109375" style="18" customWidth="1"/>
    <col min="10509" max="10509" width="0.85546875" style="18" customWidth="1"/>
    <col min="10510" max="10752" width="6.5703125" style="18" hidden="1"/>
    <col min="10753" max="10753" width="0.85546875" style="18" customWidth="1"/>
    <col min="10754" max="10754" width="5.7109375" style="18" customWidth="1"/>
    <col min="10755" max="10760" width="12.7109375" style="18" customWidth="1"/>
    <col min="10761" max="10761" width="4.28515625" style="18" customWidth="1"/>
    <col min="10762" max="10763" width="15.5703125" style="18" customWidth="1"/>
    <col min="10764" max="10764" width="6.7109375" style="18" customWidth="1"/>
    <col min="10765" max="10765" width="0.85546875" style="18" customWidth="1"/>
    <col min="10766" max="11008" width="6.5703125" style="18" hidden="1"/>
    <col min="11009" max="11009" width="0.85546875" style="18" customWidth="1"/>
    <col min="11010" max="11010" width="5.7109375" style="18" customWidth="1"/>
    <col min="11011" max="11016" width="12.7109375" style="18" customWidth="1"/>
    <col min="11017" max="11017" width="4.28515625" style="18" customWidth="1"/>
    <col min="11018" max="11019" width="15.5703125" style="18" customWidth="1"/>
    <col min="11020" max="11020" width="6.7109375" style="18" customWidth="1"/>
    <col min="11021" max="11021" width="0.85546875" style="18" customWidth="1"/>
    <col min="11022" max="11264" width="6.5703125" style="18" hidden="1"/>
    <col min="11265" max="11265" width="0.85546875" style="18" customWidth="1"/>
    <col min="11266" max="11266" width="5.7109375" style="18" customWidth="1"/>
    <col min="11267" max="11272" width="12.7109375" style="18" customWidth="1"/>
    <col min="11273" max="11273" width="4.28515625" style="18" customWidth="1"/>
    <col min="11274" max="11275" width="15.5703125" style="18" customWidth="1"/>
    <col min="11276" max="11276" width="6.7109375" style="18" customWidth="1"/>
    <col min="11277" max="11277" width="0.85546875" style="18" customWidth="1"/>
    <col min="11278" max="11520" width="6.5703125" style="18" hidden="1"/>
    <col min="11521" max="11521" width="0.85546875" style="18" customWidth="1"/>
    <col min="11522" max="11522" width="5.7109375" style="18" customWidth="1"/>
    <col min="11523" max="11528" width="12.7109375" style="18" customWidth="1"/>
    <col min="11529" max="11529" width="4.28515625" style="18" customWidth="1"/>
    <col min="11530" max="11531" width="15.5703125" style="18" customWidth="1"/>
    <col min="11532" max="11532" width="6.7109375" style="18" customWidth="1"/>
    <col min="11533" max="11533" width="0.85546875" style="18" customWidth="1"/>
    <col min="11534" max="11776" width="6.5703125" style="18" hidden="1"/>
    <col min="11777" max="11777" width="0.85546875" style="18" customWidth="1"/>
    <col min="11778" max="11778" width="5.7109375" style="18" customWidth="1"/>
    <col min="11779" max="11784" width="12.7109375" style="18" customWidth="1"/>
    <col min="11785" max="11785" width="4.28515625" style="18" customWidth="1"/>
    <col min="11786" max="11787" width="15.5703125" style="18" customWidth="1"/>
    <col min="11788" max="11788" width="6.7109375" style="18" customWidth="1"/>
    <col min="11789" max="11789" width="0.85546875" style="18" customWidth="1"/>
    <col min="11790" max="12032" width="6.5703125" style="18" hidden="1"/>
    <col min="12033" max="12033" width="0.85546875" style="18" customWidth="1"/>
    <col min="12034" max="12034" width="5.7109375" style="18" customWidth="1"/>
    <col min="12035" max="12040" width="12.7109375" style="18" customWidth="1"/>
    <col min="12041" max="12041" width="4.28515625" style="18" customWidth="1"/>
    <col min="12042" max="12043" width="15.5703125" style="18" customWidth="1"/>
    <col min="12044" max="12044" width="6.7109375" style="18" customWidth="1"/>
    <col min="12045" max="12045" width="0.85546875" style="18" customWidth="1"/>
    <col min="12046" max="12288" width="6.5703125" style="18" hidden="1"/>
    <col min="12289" max="12289" width="0.85546875" style="18" customWidth="1"/>
    <col min="12290" max="12290" width="5.7109375" style="18" customWidth="1"/>
    <col min="12291" max="12296" width="12.7109375" style="18" customWidth="1"/>
    <col min="12297" max="12297" width="4.28515625" style="18" customWidth="1"/>
    <col min="12298" max="12299" width="15.5703125" style="18" customWidth="1"/>
    <col min="12300" max="12300" width="6.7109375" style="18" customWidth="1"/>
    <col min="12301" max="12301" width="0.85546875" style="18" customWidth="1"/>
    <col min="12302" max="12544" width="6.5703125" style="18" hidden="1"/>
    <col min="12545" max="12545" width="0.85546875" style="18" customWidth="1"/>
    <col min="12546" max="12546" width="5.7109375" style="18" customWidth="1"/>
    <col min="12547" max="12552" width="12.7109375" style="18" customWidth="1"/>
    <col min="12553" max="12553" width="4.28515625" style="18" customWidth="1"/>
    <col min="12554" max="12555" width="15.5703125" style="18" customWidth="1"/>
    <col min="12556" max="12556" width="6.7109375" style="18" customWidth="1"/>
    <col min="12557" max="12557" width="0.85546875" style="18" customWidth="1"/>
    <col min="12558" max="12800" width="6.5703125" style="18" hidden="1"/>
    <col min="12801" max="12801" width="0.85546875" style="18" customWidth="1"/>
    <col min="12802" max="12802" width="5.7109375" style="18" customWidth="1"/>
    <col min="12803" max="12808" width="12.7109375" style="18" customWidth="1"/>
    <col min="12809" max="12809" width="4.28515625" style="18" customWidth="1"/>
    <col min="12810" max="12811" width="15.5703125" style="18" customWidth="1"/>
    <col min="12812" max="12812" width="6.7109375" style="18" customWidth="1"/>
    <col min="12813" max="12813" width="0.85546875" style="18" customWidth="1"/>
    <col min="12814" max="13056" width="6.5703125" style="18" hidden="1"/>
    <col min="13057" max="13057" width="0.85546875" style="18" customWidth="1"/>
    <col min="13058" max="13058" width="5.7109375" style="18" customWidth="1"/>
    <col min="13059" max="13064" width="12.7109375" style="18" customWidth="1"/>
    <col min="13065" max="13065" width="4.28515625" style="18" customWidth="1"/>
    <col min="13066" max="13067" width="15.5703125" style="18" customWidth="1"/>
    <col min="13068" max="13068" width="6.7109375" style="18" customWidth="1"/>
    <col min="13069" max="13069" width="0.85546875" style="18" customWidth="1"/>
    <col min="13070" max="13312" width="6.5703125" style="18" hidden="1"/>
    <col min="13313" max="13313" width="0.85546875" style="18" customWidth="1"/>
    <col min="13314" max="13314" width="5.7109375" style="18" customWidth="1"/>
    <col min="13315" max="13320" width="12.7109375" style="18" customWidth="1"/>
    <col min="13321" max="13321" width="4.28515625" style="18" customWidth="1"/>
    <col min="13322" max="13323" width="15.5703125" style="18" customWidth="1"/>
    <col min="13324" max="13324" width="6.7109375" style="18" customWidth="1"/>
    <col min="13325" max="13325" width="0.85546875" style="18" customWidth="1"/>
    <col min="13326" max="13568" width="6.5703125" style="18" hidden="1"/>
    <col min="13569" max="13569" width="0.85546875" style="18" customWidth="1"/>
    <col min="13570" max="13570" width="5.7109375" style="18" customWidth="1"/>
    <col min="13571" max="13576" width="12.7109375" style="18" customWidth="1"/>
    <col min="13577" max="13577" width="4.28515625" style="18" customWidth="1"/>
    <col min="13578" max="13579" width="15.5703125" style="18" customWidth="1"/>
    <col min="13580" max="13580" width="6.7109375" style="18" customWidth="1"/>
    <col min="13581" max="13581" width="0.85546875" style="18" customWidth="1"/>
    <col min="13582" max="13824" width="6.5703125" style="18" hidden="1"/>
    <col min="13825" max="13825" width="0.85546875" style="18" customWidth="1"/>
    <col min="13826" max="13826" width="5.7109375" style="18" customWidth="1"/>
    <col min="13827" max="13832" width="12.7109375" style="18" customWidth="1"/>
    <col min="13833" max="13833" width="4.28515625" style="18" customWidth="1"/>
    <col min="13834" max="13835" width="15.5703125" style="18" customWidth="1"/>
    <col min="13836" max="13836" width="6.7109375" style="18" customWidth="1"/>
    <col min="13837" max="13837" width="0.85546875" style="18" customWidth="1"/>
    <col min="13838" max="14080" width="6.5703125" style="18" hidden="1"/>
    <col min="14081" max="14081" width="0.85546875" style="18" customWidth="1"/>
    <col min="14082" max="14082" width="5.7109375" style="18" customWidth="1"/>
    <col min="14083" max="14088" width="12.7109375" style="18" customWidth="1"/>
    <col min="14089" max="14089" width="4.28515625" style="18" customWidth="1"/>
    <col min="14090" max="14091" width="15.5703125" style="18" customWidth="1"/>
    <col min="14092" max="14092" width="6.7109375" style="18" customWidth="1"/>
    <col min="14093" max="14093" width="0.85546875" style="18" customWidth="1"/>
    <col min="14094" max="14336" width="6.5703125" style="18" hidden="1"/>
    <col min="14337" max="14337" width="0.85546875" style="18" customWidth="1"/>
    <col min="14338" max="14338" width="5.7109375" style="18" customWidth="1"/>
    <col min="14339" max="14344" width="12.7109375" style="18" customWidth="1"/>
    <col min="14345" max="14345" width="4.28515625" style="18" customWidth="1"/>
    <col min="14346" max="14347" width="15.5703125" style="18" customWidth="1"/>
    <col min="14348" max="14348" width="6.7109375" style="18" customWidth="1"/>
    <col min="14349" max="14349" width="0.85546875" style="18" customWidth="1"/>
    <col min="14350" max="14592" width="6.5703125" style="18" hidden="1"/>
    <col min="14593" max="14593" width="0.85546875" style="18" customWidth="1"/>
    <col min="14594" max="14594" width="5.7109375" style="18" customWidth="1"/>
    <col min="14595" max="14600" width="12.7109375" style="18" customWidth="1"/>
    <col min="14601" max="14601" width="4.28515625" style="18" customWidth="1"/>
    <col min="14602" max="14603" width="15.5703125" style="18" customWidth="1"/>
    <col min="14604" max="14604" width="6.7109375" style="18" customWidth="1"/>
    <col min="14605" max="14605" width="0.85546875" style="18" customWidth="1"/>
    <col min="14606" max="14848" width="6.5703125" style="18" hidden="1"/>
    <col min="14849" max="14849" width="0.85546875" style="18" customWidth="1"/>
    <col min="14850" max="14850" width="5.7109375" style="18" customWidth="1"/>
    <col min="14851" max="14856" width="12.7109375" style="18" customWidth="1"/>
    <col min="14857" max="14857" width="4.28515625" style="18" customWidth="1"/>
    <col min="14858" max="14859" width="15.5703125" style="18" customWidth="1"/>
    <col min="14860" max="14860" width="6.7109375" style="18" customWidth="1"/>
    <col min="14861" max="14861" width="0.85546875" style="18" customWidth="1"/>
    <col min="14862" max="15104" width="6.5703125" style="18" hidden="1"/>
    <col min="15105" max="15105" width="0.85546875" style="18" customWidth="1"/>
    <col min="15106" max="15106" width="5.7109375" style="18" customWidth="1"/>
    <col min="15107" max="15112" width="12.7109375" style="18" customWidth="1"/>
    <col min="15113" max="15113" width="4.28515625" style="18" customWidth="1"/>
    <col min="15114" max="15115" width="15.5703125" style="18" customWidth="1"/>
    <col min="15116" max="15116" width="6.7109375" style="18" customWidth="1"/>
    <col min="15117" max="15117" width="0.85546875" style="18" customWidth="1"/>
    <col min="15118" max="15360" width="6.5703125" style="18" hidden="1"/>
    <col min="15361" max="15361" width="0.85546875" style="18" customWidth="1"/>
    <col min="15362" max="15362" width="5.7109375" style="18" customWidth="1"/>
    <col min="15363" max="15368" width="12.7109375" style="18" customWidth="1"/>
    <col min="15369" max="15369" width="4.28515625" style="18" customWidth="1"/>
    <col min="15370" max="15371" width="15.5703125" style="18" customWidth="1"/>
    <col min="15372" max="15372" width="6.7109375" style="18" customWidth="1"/>
    <col min="15373" max="15373" width="0.85546875" style="18" customWidth="1"/>
    <col min="15374" max="15616" width="6.5703125" style="18" hidden="1"/>
    <col min="15617" max="15617" width="0.85546875" style="18" customWidth="1"/>
    <col min="15618" max="15618" width="5.7109375" style="18" customWidth="1"/>
    <col min="15619" max="15624" width="12.7109375" style="18" customWidth="1"/>
    <col min="15625" max="15625" width="4.28515625" style="18" customWidth="1"/>
    <col min="15626" max="15627" width="15.5703125" style="18" customWidth="1"/>
    <col min="15628" max="15628" width="6.7109375" style="18" customWidth="1"/>
    <col min="15629" max="15629" width="0.85546875" style="18" customWidth="1"/>
    <col min="15630" max="15872" width="6.5703125" style="18" hidden="1"/>
    <col min="15873" max="15873" width="0.85546875" style="18" customWidth="1"/>
    <col min="15874" max="15874" width="5.7109375" style="18" customWidth="1"/>
    <col min="15875" max="15880" width="12.7109375" style="18" customWidth="1"/>
    <col min="15881" max="15881" width="4.28515625" style="18" customWidth="1"/>
    <col min="15882" max="15883" width="15.5703125" style="18" customWidth="1"/>
    <col min="15884" max="15884" width="6.7109375" style="18" customWidth="1"/>
    <col min="15885" max="15885" width="0.85546875" style="18" customWidth="1"/>
    <col min="15886" max="16128" width="6.5703125" style="18" hidden="1"/>
    <col min="16129" max="16129" width="0.85546875" style="18" customWidth="1"/>
    <col min="16130" max="16130" width="5.7109375" style="18" customWidth="1"/>
    <col min="16131" max="16136" width="12.7109375" style="18" customWidth="1"/>
    <col min="16137" max="16137" width="4.28515625" style="18" customWidth="1"/>
    <col min="16138" max="16139" width="15.5703125" style="18" customWidth="1"/>
    <col min="16140" max="16140" width="6.7109375" style="18" customWidth="1"/>
    <col min="16141" max="16141" width="0.85546875" style="18" customWidth="1"/>
    <col min="16142" max="16384" width="6.5703125" style="18" hidden="1"/>
  </cols>
  <sheetData>
    <row r="1" spans="2:16" s="7" customFormat="1" ht="24.95" customHeight="1" x14ac:dyDescent="0.2"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/>
      <c r="J1" s="4" t="s">
        <v>7</v>
      </c>
      <c r="K1" s="5" t="s">
        <v>8</v>
      </c>
      <c r="L1" s="6"/>
    </row>
    <row r="2" spans="2:16" s="11" customFormat="1" ht="5.0999999999999996" customHeight="1" thickBot="1" x14ac:dyDescent="0.3">
      <c r="B2" s="8"/>
      <c r="C2" s="9"/>
      <c r="D2" s="9"/>
      <c r="E2" s="9"/>
      <c r="F2" s="9"/>
      <c r="G2" s="9"/>
      <c r="H2" s="9"/>
      <c r="I2" s="9"/>
      <c r="J2" s="9"/>
      <c r="K2" s="10"/>
      <c r="L2" s="10"/>
    </row>
    <row r="3" spans="2:16" ht="30" customHeight="1" thickBot="1" x14ac:dyDescent="0.25">
      <c r="B3" s="12" t="str">
        <f>IF(RIGHT(K13,2) = "06","Vrsta posla: 707","Vrsta posla 708")</f>
        <v>Vrsta posla 708</v>
      </c>
      <c r="C3" s="13"/>
      <c r="D3" s="14"/>
      <c r="E3" s="14"/>
      <c r="F3" s="15"/>
      <c r="G3" s="15"/>
      <c r="H3" s="15"/>
      <c r="I3" s="15"/>
      <c r="J3" s="15"/>
      <c r="K3" s="16" t="s">
        <v>9</v>
      </c>
      <c r="L3" s="17"/>
    </row>
    <row r="4" spans="2:16" ht="30" customHeight="1" x14ac:dyDescent="0.35">
      <c r="B4" s="19" t="s">
        <v>10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2:16" ht="9" customHeight="1" x14ac:dyDescent="0.2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2:16" s="24" customFormat="1" ht="19.5" customHeight="1" x14ac:dyDescent="0.2">
      <c r="B6" s="23" t="str">
        <f>IF(OR([1]RefStr!J15="",[1]RefStr!J19=""),P7,IF([1]RefStr!N4=1,"za razdoblje "&amp;TEXT([1]RefStr!E5,"dd.MM.YYYY.")&amp;" do "&amp;TEXT([1]RefStr!G5,"dd.MM.YYYY."),P6))</f>
        <v>za razdoblje 01.01.2024. do 31.12.2024.</v>
      </c>
      <c r="C6" s="22"/>
      <c r="D6" s="22"/>
      <c r="E6" s="22"/>
      <c r="F6" s="22"/>
      <c r="G6" s="22"/>
      <c r="H6" s="22"/>
      <c r="I6" s="22"/>
      <c r="J6" s="22"/>
      <c r="K6" s="22"/>
      <c r="L6" s="22"/>
      <c r="P6" s="25" t="s">
        <v>11</v>
      </c>
    </row>
    <row r="7" spans="2:16" s="11" customFormat="1" ht="18" customHeight="1" thickBot="1" x14ac:dyDescent="0.25">
      <c r="B7" s="26" t="s">
        <v>12</v>
      </c>
      <c r="C7" s="27"/>
      <c r="D7" s="28" t="str">
        <f>IF([1]RefStr!N4=1,IF([1]RefStr!C7&lt;&gt;"",[1]RefStr!C7,""),"")</f>
        <v>UDRUGA 25 FPS za audio-vizualna istraž.</v>
      </c>
      <c r="E7" s="29"/>
      <c r="F7" s="29"/>
      <c r="G7" s="29"/>
      <c r="H7" s="29"/>
      <c r="I7" s="29"/>
      <c r="J7" s="29"/>
      <c r="K7" s="29"/>
      <c r="L7" s="29"/>
      <c r="P7" s="18" t="s">
        <v>13</v>
      </c>
    </row>
    <row r="8" spans="2:16" s="11" customFormat="1" ht="18" customHeight="1" thickBot="1" x14ac:dyDescent="0.25">
      <c r="B8" s="26" t="s">
        <v>14</v>
      </c>
      <c r="C8" s="26"/>
      <c r="D8" s="30" t="str">
        <f>IF([1]RefStr!N4=1,IF([1]RefStr!C9&lt;&gt;"",[1]RefStr!C9,""),"")</f>
        <v>10000</v>
      </c>
      <c r="E8" s="31"/>
      <c r="F8" s="32" t="s">
        <v>15</v>
      </c>
      <c r="G8" s="33" t="str">
        <f>IF([1]RefStr!N4=1,IF([1]RefStr!E9&lt;&gt;"",[1]RefStr!E9,""), "")</f>
        <v>Zagreb</v>
      </c>
      <c r="H8" s="34"/>
      <c r="I8" s="34"/>
      <c r="J8" s="34"/>
      <c r="K8" s="34"/>
      <c r="L8" s="34"/>
    </row>
    <row r="9" spans="2:16" s="11" customFormat="1" ht="18" customHeight="1" thickBot="1" x14ac:dyDescent="0.25">
      <c r="B9" s="26" t="s">
        <v>16</v>
      </c>
      <c r="C9" s="26"/>
      <c r="D9" s="33" t="str">
        <f>IF([1]RefStr!N4=1,IF([1]RefStr!C11&lt;&gt;"",[1]RefStr!C11,""), "")</f>
        <v>Vlaška ulica 79</v>
      </c>
      <c r="E9" s="33"/>
      <c r="F9" s="33"/>
      <c r="G9" s="33"/>
      <c r="H9" s="33"/>
      <c r="I9" s="33"/>
      <c r="J9" s="33"/>
      <c r="K9" s="33"/>
      <c r="L9" s="33"/>
    </row>
    <row r="10" spans="2:16" s="11" customFormat="1" ht="18" customHeight="1" thickBot="1" x14ac:dyDescent="0.25">
      <c r="B10" s="26" t="s">
        <v>17</v>
      </c>
      <c r="C10" s="26" t="s">
        <v>18</v>
      </c>
      <c r="D10" s="35" t="str">
        <f>IF([1]RefStr!N4=1,IF([1]RefStr!C13&lt;&gt;"",[1]RefStr!C13,""), "")</f>
        <v>HR3723400091110152632</v>
      </c>
      <c r="E10" s="36"/>
      <c r="F10" s="36"/>
      <c r="G10" s="37"/>
      <c r="H10" s="37"/>
      <c r="I10" s="38"/>
      <c r="J10" s="32" t="s">
        <v>19</v>
      </c>
      <c r="K10" s="39" t="str">
        <f>IF([1]RefStr!N4=1,IF([1]RefStr!J9&lt;&gt;"",[1]RefStr!J9,""), "")</f>
        <v>0109728</v>
      </c>
      <c r="L10" s="38"/>
    </row>
    <row r="11" spans="2:16" s="11" customFormat="1" ht="18" customHeight="1" thickBot="1" x14ac:dyDescent="0.25">
      <c r="B11" s="40" t="s">
        <v>20</v>
      </c>
      <c r="C11" s="27"/>
      <c r="D11" s="41" t="str">
        <f>IF([1]RefStr!N4=1,IF([1]RefStr!C15&lt;&gt;"",[1]RefStr!C15,""), "")</f>
        <v>9499</v>
      </c>
      <c r="E11" s="42" t="str">
        <f>IF([1]RefStr!D15&lt;&gt;"",[1]RefStr!D15,"")</f>
        <v>Djelatnosti ostalih članskih organizacija, d. n.</v>
      </c>
      <c r="F11" s="43"/>
      <c r="G11" s="38"/>
      <c r="H11" s="38"/>
      <c r="I11" s="38"/>
      <c r="J11" s="44" t="s">
        <v>21</v>
      </c>
      <c r="K11" s="45" t="str">
        <f>IF([1]RefStr!N4=1,IF([1]RefStr!J11&lt;&gt;"",[1]RefStr!J11,""), "")</f>
        <v>1842633</v>
      </c>
      <c r="L11" s="38"/>
    </row>
    <row r="12" spans="2:16" s="11" customFormat="1" ht="18" customHeight="1" thickBot="1" x14ac:dyDescent="0.25">
      <c r="B12" s="26" t="s">
        <v>22</v>
      </c>
      <c r="C12" s="27"/>
      <c r="D12" s="41">
        <f>IF([1]RefStr!N4=1,IF([1]RefStr!C17&lt;&gt;"",[1]RefStr!C17,""), "")</f>
        <v>133</v>
      </c>
      <c r="E12" s="42" t="str">
        <f>IF([1]RefStr!D17&lt;&gt;"",[1]RefStr!D17,"")</f>
        <v>Grad/općina: GRAD ZAGREB</v>
      </c>
      <c r="F12" s="37"/>
      <c r="G12" s="37"/>
      <c r="H12" s="37"/>
      <c r="I12" s="46"/>
      <c r="J12" s="44" t="s">
        <v>23</v>
      </c>
      <c r="K12" s="47" t="str">
        <f>IF([1]RefStr!N4=1,IF([1]RefStr!J13&lt;&gt;"",[1]RefStr!J13,""), "")</f>
        <v>99291112037</v>
      </c>
      <c r="L12" s="48"/>
    </row>
    <row r="13" spans="2:16" s="11" customFormat="1" ht="18" customHeight="1" thickBot="1" x14ac:dyDescent="0.25">
      <c r="B13" s="38"/>
      <c r="C13" s="49"/>
      <c r="D13" s="50"/>
      <c r="E13" s="51"/>
      <c r="F13" s="51"/>
      <c r="G13" s="51"/>
      <c r="H13" s="51"/>
      <c r="I13" s="40" t="s">
        <v>24</v>
      </c>
      <c r="J13" s="27"/>
      <c r="K13" s="52" t="str">
        <f>IF([1]RefStr!N4=1,IF([1]RefStr!J15&lt;&gt;"",[1]RefStr!J15,""), "")</f>
        <v>2024-12</v>
      </c>
      <c r="L13" s="38"/>
    </row>
    <row r="14" spans="2:16" s="11" customFormat="1" ht="18" customHeight="1" thickBot="1" x14ac:dyDescent="0.25">
      <c r="B14" s="32"/>
      <c r="C14" s="32"/>
      <c r="D14" s="51"/>
      <c r="E14" s="51"/>
      <c r="F14" s="51"/>
      <c r="G14" s="51"/>
      <c r="H14" s="51"/>
      <c r="I14" s="53"/>
      <c r="J14" s="44" t="s">
        <v>25</v>
      </c>
      <c r="K14" s="54">
        <f>IF([1]RefStr!N4=1,IF([1]RefStr!J17&lt;&gt;"",[1]RefStr!J17,""), "")</f>
        <v>21</v>
      </c>
      <c r="L14" s="55"/>
    </row>
    <row r="15" spans="2:16" ht="15" customHeight="1" x14ac:dyDescent="0.2">
      <c r="B15" s="56" t="str">
        <f xml:space="preserve"> "Verzija Excel datoteke: " &amp; MID([1]PraviPod707!G30,1,1) &amp; "." &amp; MID([1]PraviPod707!G30,2,1) &amp; "." &amp; MID([1]PraviPod707!G30,3,1) &amp; "."</f>
        <v>Verzija Excel datoteke: 6.0.6.</v>
      </c>
      <c r="C15" s="57"/>
      <c r="D15" s="57"/>
      <c r="E15" s="58"/>
      <c r="F15" s="59"/>
      <c r="G15" s="59"/>
      <c r="H15" s="59"/>
      <c r="I15" s="60"/>
      <c r="J15" s="60"/>
      <c r="K15" s="61"/>
      <c r="L15" s="62" t="s">
        <v>26</v>
      </c>
    </row>
    <row r="16" spans="2:16" ht="33.75" x14ac:dyDescent="0.2">
      <c r="B16" s="63" t="s">
        <v>27</v>
      </c>
      <c r="C16" s="64" t="s">
        <v>28</v>
      </c>
      <c r="D16" s="64"/>
      <c r="E16" s="64"/>
      <c r="F16" s="64"/>
      <c r="G16" s="65"/>
      <c r="H16" s="65"/>
      <c r="I16" s="66" t="s">
        <v>29</v>
      </c>
      <c r="J16" s="67" t="s">
        <v>30</v>
      </c>
      <c r="K16" s="68" t="s">
        <v>31</v>
      </c>
      <c r="L16" s="69" t="s">
        <v>32</v>
      </c>
    </row>
    <row r="17" spans="2:12" x14ac:dyDescent="0.2">
      <c r="B17" s="70">
        <v>1</v>
      </c>
      <c r="C17" s="71">
        <v>2</v>
      </c>
      <c r="D17" s="72"/>
      <c r="E17" s="72"/>
      <c r="F17" s="72"/>
      <c r="G17" s="72"/>
      <c r="H17" s="72"/>
      <c r="I17" s="73">
        <v>3</v>
      </c>
      <c r="J17" s="73">
        <v>4</v>
      </c>
      <c r="K17" s="70">
        <v>5</v>
      </c>
      <c r="L17" s="70">
        <v>6</v>
      </c>
    </row>
    <row r="18" spans="2:12" x14ac:dyDescent="0.2">
      <c r="B18" s="74" t="s">
        <v>33</v>
      </c>
      <c r="C18" s="75"/>
      <c r="D18" s="75"/>
      <c r="E18" s="75"/>
      <c r="F18" s="75"/>
      <c r="G18" s="75"/>
      <c r="H18" s="75"/>
      <c r="I18" s="75"/>
      <c r="J18" s="75"/>
      <c r="K18" s="75"/>
      <c r="L18" s="76"/>
    </row>
    <row r="19" spans="2:12" ht="12.75" customHeight="1" x14ac:dyDescent="0.2">
      <c r="B19" s="77">
        <v>3</v>
      </c>
      <c r="C19" s="78" t="s">
        <v>34</v>
      </c>
      <c r="D19" s="79"/>
      <c r="E19" s="79"/>
      <c r="F19" s="79"/>
      <c r="G19" s="79"/>
      <c r="H19" s="80"/>
      <c r="I19" s="81">
        <v>1</v>
      </c>
      <c r="J19" s="82">
        <f>ROUND(J20+J23+J26+J29+J42+J58+J67,2)</f>
        <v>97413.51</v>
      </c>
      <c r="K19" s="82">
        <f>ROUND(K20+K23+K26+K29+K42+K58+K67,2)</f>
        <v>162089.68</v>
      </c>
      <c r="L19" s="83">
        <f t="shared" ref="L19:L71" si="0">IF(J19&gt;0,IF(K19/J19&gt;=100,"&gt;&gt;100",K19/J19*100),"-")</f>
        <v>166.39342941240903</v>
      </c>
    </row>
    <row r="20" spans="2:12" x14ac:dyDescent="0.2">
      <c r="B20" s="84">
        <v>31</v>
      </c>
      <c r="C20" s="85" t="s">
        <v>35</v>
      </c>
      <c r="D20" s="85"/>
      <c r="E20" s="85"/>
      <c r="F20" s="85"/>
      <c r="G20" s="85"/>
      <c r="H20" s="85"/>
      <c r="I20" s="86">
        <v>2</v>
      </c>
      <c r="J20" s="87">
        <f>ROUND(J21+J22,2)</f>
        <v>492.23</v>
      </c>
      <c r="K20" s="87">
        <f>ROUND(K21+K22,2)</f>
        <v>670.73</v>
      </c>
      <c r="L20" s="88">
        <f t="shared" si="0"/>
        <v>136.26353533917072</v>
      </c>
    </row>
    <row r="21" spans="2:12" x14ac:dyDescent="0.2">
      <c r="B21" s="84">
        <v>3111</v>
      </c>
      <c r="C21" s="85" t="s">
        <v>36</v>
      </c>
      <c r="D21" s="85"/>
      <c r="E21" s="85"/>
      <c r="F21" s="85"/>
      <c r="G21" s="85"/>
      <c r="H21" s="85"/>
      <c r="I21" s="86">
        <v>3</v>
      </c>
      <c r="J21" s="89">
        <v>72.23</v>
      </c>
      <c r="K21" s="89">
        <v>47.88</v>
      </c>
      <c r="L21" s="88">
        <f t="shared" si="0"/>
        <v>66.288245881212788</v>
      </c>
    </row>
    <row r="22" spans="2:12" x14ac:dyDescent="0.2">
      <c r="B22" s="84">
        <v>3112</v>
      </c>
      <c r="C22" s="85" t="s">
        <v>37</v>
      </c>
      <c r="D22" s="85"/>
      <c r="E22" s="85"/>
      <c r="F22" s="85"/>
      <c r="G22" s="85"/>
      <c r="H22" s="85"/>
      <c r="I22" s="86">
        <v>4</v>
      </c>
      <c r="J22" s="89">
        <v>420</v>
      </c>
      <c r="K22" s="89">
        <v>622.85</v>
      </c>
      <c r="L22" s="88">
        <f t="shared" si="0"/>
        <v>148.29761904761904</v>
      </c>
    </row>
    <row r="23" spans="2:12" x14ac:dyDescent="0.2">
      <c r="B23" s="84">
        <v>32</v>
      </c>
      <c r="C23" s="85" t="s">
        <v>38</v>
      </c>
      <c r="D23" s="85"/>
      <c r="E23" s="85"/>
      <c r="F23" s="85"/>
      <c r="G23" s="85"/>
      <c r="H23" s="85"/>
      <c r="I23" s="86">
        <v>5</v>
      </c>
      <c r="J23" s="87">
        <f>ROUND(J24+J25,2)</f>
        <v>33.200000000000003</v>
      </c>
      <c r="K23" s="87">
        <f>ROUND(K24+K25,2)</f>
        <v>26.56</v>
      </c>
      <c r="L23" s="88">
        <f t="shared" si="0"/>
        <v>80</v>
      </c>
    </row>
    <row r="24" spans="2:12" x14ac:dyDescent="0.2">
      <c r="B24" s="84">
        <v>3211</v>
      </c>
      <c r="C24" s="85" t="s">
        <v>39</v>
      </c>
      <c r="D24" s="85"/>
      <c r="E24" s="85"/>
      <c r="F24" s="85"/>
      <c r="G24" s="85"/>
      <c r="H24" s="85"/>
      <c r="I24" s="86">
        <v>6</v>
      </c>
      <c r="J24" s="89">
        <v>33.200000000000003</v>
      </c>
      <c r="K24" s="89">
        <v>26.56</v>
      </c>
      <c r="L24" s="88">
        <f t="shared" si="0"/>
        <v>80</v>
      </c>
    </row>
    <row r="25" spans="2:12" x14ac:dyDescent="0.2">
      <c r="B25" s="84">
        <v>3212</v>
      </c>
      <c r="C25" s="85" t="s">
        <v>40</v>
      </c>
      <c r="D25" s="85"/>
      <c r="E25" s="85"/>
      <c r="F25" s="85"/>
      <c r="G25" s="85"/>
      <c r="H25" s="85"/>
      <c r="I25" s="86">
        <v>7</v>
      </c>
      <c r="J25" s="89">
        <v>0</v>
      </c>
      <c r="K25" s="89">
        <v>0</v>
      </c>
      <c r="L25" s="88" t="str">
        <f t="shared" si="0"/>
        <v>-</v>
      </c>
    </row>
    <row r="26" spans="2:12" x14ac:dyDescent="0.2">
      <c r="B26" s="84">
        <v>33</v>
      </c>
      <c r="C26" s="85" t="s">
        <v>41</v>
      </c>
      <c r="D26" s="85"/>
      <c r="E26" s="85"/>
      <c r="F26" s="85"/>
      <c r="G26" s="85"/>
      <c r="H26" s="85"/>
      <c r="I26" s="86">
        <v>8</v>
      </c>
      <c r="J26" s="87">
        <f>ROUND(J27+J28,2)</f>
        <v>0</v>
      </c>
      <c r="K26" s="87">
        <f>ROUND(K27+K28,2)</f>
        <v>0</v>
      </c>
      <c r="L26" s="88" t="str">
        <f t="shared" si="0"/>
        <v>-</v>
      </c>
    </row>
    <row r="27" spans="2:12" x14ac:dyDescent="0.2">
      <c r="B27" s="84">
        <v>3311</v>
      </c>
      <c r="C27" s="85" t="s">
        <v>42</v>
      </c>
      <c r="D27" s="85"/>
      <c r="E27" s="85"/>
      <c r="F27" s="85"/>
      <c r="G27" s="85"/>
      <c r="H27" s="85"/>
      <c r="I27" s="86">
        <v>9</v>
      </c>
      <c r="J27" s="89">
        <v>0</v>
      </c>
      <c r="K27" s="89">
        <v>0</v>
      </c>
      <c r="L27" s="88" t="str">
        <f t="shared" si="0"/>
        <v>-</v>
      </c>
    </row>
    <row r="28" spans="2:12" x14ac:dyDescent="0.2">
      <c r="B28" s="84">
        <v>3312</v>
      </c>
      <c r="C28" s="85" t="s">
        <v>43</v>
      </c>
      <c r="D28" s="85"/>
      <c r="E28" s="85"/>
      <c r="F28" s="85"/>
      <c r="G28" s="85"/>
      <c r="H28" s="85"/>
      <c r="I28" s="86">
        <v>10</v>
      </c>
      <c r="J28" s="89">
        <v>0</v>
      </c>
      <c r="K28" s="89">
        <v>0</v>
      </c>
      <c r="L28" s="88" t="str">
        <f t="shared" si="0"/>
        <v>-</v>
      </c>
    </row>
    <row r="29" spans="2:12" x14ac:dyDescent="0.2">
      <c r="B29" s="84">
        <v>34</v>
      </c>
      <c r="C29" s="85" t="s">
        <v>44</v>
      </c>
      <c r="D29" s="85"/>
      <c r="E29" s="85"/>
      <c r="F29" s="85"/>
      <c r="G29" s="85"/>
      <c r="H29" s="85"/>
      <c r="I29" s="86">
        <v>11</v>
      </c>
      <c r="J29" s="87">
        <f>ROUND(J30+J39,2)</f>
        <v>25.97</v>
      </c>
      <c r="K29" s="87">
        <f>ROUND(K30+K39,2)</f>
        <v>48.01</v>
      </c>
      <c r="L29" s="88">
        <f t="shared" si="0"/>
        <v>184.86715440893337</v>
      </c>
    </row>
    <row r="30" spans="2:12" x14ac:dyDescent="0.2">
      <c r="B30" s="84">
        <v>341</v>
      </c>
      <c r="C30" s="85" t="s">
        <v>45</v>
      </c>
      <c r="D30" s="85"/>
      <c r="E30" s="85"/>
      <c r="F30" s="85"/>
      <c r="G30" s="85"/>
      <c r="H30" s="85"/>
      <c r="I30" s="86">
        <v>12</v>
      </c>
      <c r="J30" s="87">
        <f>ROUND(SUM(J31:J38),2)</f>
        <v>25.97</v>
      </c>
      <c r="K30" s="87">
        <f>ROUND(SUM(K31:K38),2)</f>
        <v>48.01</v>
      </c>
      <c r="L30" s="88">
        <f t="shared" si="0"/>
        <v>184.86715440893337</v>
      </c>
    </row>
    <row r="31" spans="2:12" x14ac:dyDescent="0.2">
      <c r="B31" s="84">
        <v>3411</v>
      </c>
      <c r="C31" s="85" t="s">
        <v>46</v>
      </c>
      <c r="D31" s="85"/>
      <c r="E31" s="85"/>
      <c r="F31" s="85"/>
      <c r="G31" s="85"/>
      <c r="H31" s="85"/>
      <c r="I31" s="86">
        <v>13</v>
      </c>
      <c r="J31" s="89">
        <v>0</v>
      </c>
      <c r="K31" s="89">
        <v>0</v>
      </c>
      <c r="L31" s="88" t="str">
        <f t="shared" si="0"/>
        <v>-</v>
      </c>
    </row>
    <row r="32" spans="2:12" x14ac:dyDescent="0.2">
      <c r="B32" s="84">
        <v>3412</v>
      </c>
      <c r="C32" s="85" t="s">
        <v>47</v>
      </c>
      <c r="D32" s="85"/>
      <c r="E32" s="85"/>
      <c r="F32" s="85"/>
      <c r="G32" s="85"/>
      <c r="H32" s="85"/>
      <c r="I32" s="86">
        <v>14</v>
      </c>
      <c r="J32" s="89">
        <v>0</v>
      </c>
      <c r="K32" s="89">
        <v>0</v>
      </c>
      <c r="L32" s="88" t="str">
        <f t="shared" si="0"/>
        <v>-</v>
      </c>
    </row>
    <row r="33" spans="2:12" x14ac:dyDescent="0.2">
      <c r="B33" s="84">
        <v>3413</v>
      </c>
      <c r="C33" s="85" t="s">
        <v>48</v>
      </c>
      <c r="D33" s="85"/>
      <c r="E33" s="85"/>
      <c r="F33" s="85"/>
      <c r="G33" s="85"/>
      <c r="H33" s="85"/>
      <c r="I33" s="86">
        <v>15</v>
      </c>
      <c r="J33" s="89">
        <v>17.77</v>
      </c>
      <c r="K33" s="89">
        <v>47.96</v>
      </c>
      <c r="L33" s="88">
        <f t="shared" si="0"/>
        <v>269.89307822172202</v>
      </c>
    </row>
    <row r="34" spans="2:12" x14ac:dyDescent="0.2">
      <c r="B34" s="84">
        <v>3414</v>
      </c>
      <c r="C34" s="85" t="s">
        <v>49</v>
      </c>
      <c r="D34" s="85"/>
      <c r="E34" s="85"/>
      <c r="F34" s="85"/>
      <c r="G34" s="85"/>
      <c r="H34" s="85"/>
      <c r="I34" s="86">
        <v>16</v>
      </c>
      <c r="J34" s="89">
        <v>0</v>
      </c>
      <c r="K34" s="89">
        <v>0</v>
      </c>
      <c r="L34" s="88" t="str">
        <f t="shared" si="0"/>
        <v>-</v>
      </c>
    </row>
    <row r="35" spans="2:12" x14ac:dyDescent="0.2">
      <c r="B35" s="84">
        <v>3415</v>
      </c>
      <c r="C35" s="85" t="s">
        <v>50</v>
      </c>
      <c r="D35" s="85"/>
      <c r="E35" s="85"/>
      <c r="F35" s="85"/>
      <c r="G35" s="85"/>
      <c r="H35" s="85"/>
      <c r="I35" s="86">
        <v>17</v>
      </c>
      <c r="J35" s="89">
        <v>8.1999999999999993</v>
      </c>
      <c r="K35" s="89">
        <v>0.05</v>
      </c>
      <c r="L35" s="88">
        <f t="shared" si="0"/>
        <v>0.60975609756097571</v>
      </c>
    </row>
    <row r="36" spans="2:12" x14ac:dyDescent="0.2">
      <c r="B36" s="84">
        <v>3416</v>
      </c>
      <c r="C36" s="85" t="s">
        <v>51</v>
      </c>
      <c r="D36" s="85"/>
      <c r="E36" s="85"/>
      <c r="F36" s="85"/>
      <c r="G36" s="85"/>
      <c r="H36" s="85"/>
      <c r="I36" s="86">
        <v>18</v>
      </c>
      <c r="J36" s="89">
        <v>0</v>
      </c>
      <c r="K36" s="89">
        <v>0</v>
      </c>
      <c r="L36" s="88" t="str">
        <f t="shared" si="0"/>
        <v>-</v>
      </c>
    </row>
    <row r="37" spans="2:12" x14ac:dyDescent="0.2">
      <c r="B37" s="84">
        <v>3417</v>
      </c>
      <c r="C37" s="90" t="s">
        <v>52</v>
      </c>
      <c r="D37" s="90"/>
      <c r="E37" s="90"/>
      <c r="F37" s="90"/>
      <c r="G37" s="90"/>
      <c r="H37" s="90"/>
      <c r="I37" s="86">
        <v>19</v>
      </c>
      <c r="J37" s="89">
        <v>0</v>
      </c>
      <c r="K37" s="89">
        <v>0</v>
      </c>
      <c r="L37" s="88" t="str">
        <f t="shared" si="0"/>
        <v>-</v>
      </c>
    </row>
    <row r="38" spans="2:12" x14ac:dyDescent="0.2">
      <c r="B38" s="84">
        <v>3418</v>
      </c>
      <c r="C38" s="85" t="s">
        <v>53</v>
      </c>
      <c r="D38" s="85"/>
      <c r="E38" s="85"/>
      <c r="F38" s="85"/>
      <c r="G38" s="85"/>
      <c r="H38" s="85"/>
      <c r="I38" s="86">
        <v>20</v>
      </c>
      <c r="J38" s="89">
        <v>0</v>
      </c>
      <c r="K38" s="89">
        <v>0</v>
      </c>
      <c r="L38" s="88" t="str">
        <f t="shared" si="0"/>
        <v>-</v>
      </c>
    </row>
    <row r="39" spans="2:12" x14ac:dyDescent="0.2">
      <c r="B39" s="84">
        <v>342</v>
      </c>
      <c r="C39" s="85" t="s">
        <v>54</v>
      </c>
      <c r="D39" s="85"/>
      <c r="E39" s="85"/>
      <c r="F39" s="85"/>
      <c r="G39" s="85"/>
      <c r="H39" s="85"/>
      <c r="I39" s="86">
        <v>21</v>
      </c>
      <c r="J39" s="87">
        <f>ROUND(J40+J41,2)</f>
        <v>0</v>
      </c>
      <c r="K39" s="87">
        <f>ROUND(K40+K41,2)</f>
        <v>0</v>
      </c>
      <c r="L39" s="88" t="str">
        <f t="shared" si="0"/>
        <v>-</v>
      </c>
    </row>
    <row r="40" spans="2:12" x14ac:dyDescent="0.2">
      <c r="B40" s="84">
        <v>3421</v>
      </c>
      <c r="C40" s="85" t="s">
        <v>55</v>
      </c>
      <c r="D40" s="85"/>
      <c r="E40" s="85"/>
      <c r="F40" s="85"/>
      <c r="G40" s="85"/>
      <c r="H40" s="85"/>
      <c r="I40" s="86">
        <v>22</v>
      </c>
      <c r="J40" s="89">
        <v>0</v>
      </c>
      <c r="K40" s="89">
        <v>0</v>
      </c>
      <c r="L40" s="88" t="str">
        <f t="shared" si="0"/>
        <v>-</v>
      </c>
    </row>
    <row r="41" spans="2:12" x14ac:dyDescent="0.2">
      <c r="B41" s="84">
        <v>3422</v>
      </c>
      <c r="C41" s="85" t="s">
        <v>56</v>
      </c>
      <c r="D41" s="85"/>
      <c r="E41" s="85"/>
      <c r="F41" s="85"/>
      <c r="G41" s="85"/>
      <c r="H41" s="85"/>
      <c r="I41" s="86">
        <v>23</v>
      </c>
      <c r="J41" s="89">
        <v>0</v>
      </c>
      <c r="K41" s="89">
        <v>0</v>
      </c>
      <c r="L41" s="88" t="str">
        <f t="shared" si="0"/>
        <v>-</v>
      </c>
    </row>
    <row r="42" spans="2:12" ht="12.75" customHeight="1" x14ac:dyDescent="0.2">
      <c r="B42" s="84">
        <v>35</v>
      </c>
      <c r="C42" s="91" t="s">
        <v>57</v>
      </c>
      <c r="D42" s="92"/>
      <c r="E42" s="92"/>
      <c r="F42" s="92"/>
      <c r="G42" s="92"/>
      <c r="H42" s="93"/>
      <c r="I42" s="86">
        <v>24</v>
      </c>
      <c r="J42" s="87">
        <f>ROUND(J43+J48+J51+J54+J55,2)</f>
        <v>94365.89</v>
      </c>
      <c r="K42" s="87">
        <f>ROUND(K43+K48+K51+K54+K55,2)</f>
        <v>160721.57999999999</v>
      </c>
      <c r="L42" s="88">
        <f t="shared" si="0"/>
        <v>170.31745263039431</v>
      </c>
    </row>
    <row r="43" spans="2:12" ht="12.75" customHeight="1" x14ac:dyDescent="0.2">
      <c r="B43" s="84">
        <v>351</v>
      </c>
      <c r="C43" s="94" t="s">
        <v>58</v>
      </c>
      <c r="D43" s="94"/>
      <c r="E43" s="94"/>
      <c r="F43" s="94"/>
      <c r="G43" s="94"/>
      <c r="H43" s="94"/>
      <c r="I43" s="86">
        <v>25</v>
      </c>
      <c r="J43" s="87">
        <f>ROUND(SUM(J44:J47),2)</f>
        <v>26077.11</v>
      </c>
      <c r="K43" s="87">
        <f>ROUND(SUM(K44:K47),2)</f>
        <v>85382.28</v>
      </c>
      <c r="L43" s="88">
        <f t="shared" si="0"/>
        <v>327.4223255567814</v>
      </c>
    </row>
    <row r="44" spans="2:12" x14ac:dyDescent="0.2">
      <c r="B44" s="84">
        <v>3511</v>
      </c>
      <c r="C44" s="85" t="s">
        <v>59</v>
      </c>
      <c r="D44" s="85"/>
      <c r="E44" s="85"/>
      <c r="F44" s="85"/>
      <c r="G44" s="85"/>
      <c r="H44" s="85"/>
      <c r="I44" s="86">
        <v>26</v>
      </c>
      <c r="J44" s="89">
        <v>4977.1099999999997</v>
      </c>
      <c r="K44" s="89">
        <v>7200</v>
      </c>
      <c r="L44" s="88">
        <f t="shared" si="0"/>
        <v>144.66226384387727</v>
      </c>
    </row>
    <row r="45" spans="2:12" x14ac:dyDescent="0.2">
      <c r="B45" s="84">
        <v>3512</v>
      </c>
      <c r="C45" s="85" t="s">
        <v>60</v>
      </c>
      <c r="D45" s="85"/>
      <c r="E45" s="85"/>
      <c r="F45" s="85"/>
      <c r="G45" s="85"/>
      <c r="H45" s="85"/>
      <c r="I45" s="86">
        <v>27</v>
      </c>
      <c r="J45" s="89">
        <v>21100</v>
      </c>
      <c r="K45" s="89">
        <v>78182.28</v>
      </c>
      <c r="L45" s="88">
        <f t="shared" si="0"/>
        <v>370.5321327014218</v>
      </c>
    </row>
    <row r="46" spans="2:12" ht="12.75" customHeight="1" x14ac:dyDescent="0.2">
      <c r="B46" s="84">
        <v>3513</v>
      </c>
      <c r="C46" s="94" t="s">
        <v>61</v>
      </c>
      <c r="D46" s="94"/>
      <c r="E46" s="94"/>
      <c r="F46" s="94"/>
      <c r="G46" s="94"/>
      <c r="H46" s="94"/>
      <c r="I46" s="86">
        <v>28</v>
      </c>
      <c r="J46" s="89">
        <v>0</v>
      </c>
      <c r="K46" s="89">
        <v>0</v>
      </c>
      <c r="L46" s="88" t="str">
        <f t="shared" si="0"/>
        <v>-</v>
      </c>
    </row>
    <row r="47" spans="2:12" ht="24.75" customHeight="1" x14ac:dyDescent="0.2">
      <c r="B47" s="84">
        <v>3514</v>
      </c>
      <c r="C47" s="94" t="s">
        <v>62</v>
      </c>
      <c r="D47" s="94"/>
      <c r="E47" s="94"/>
      <c r="F47" s="94"/>
      <c r="G47" s="94"/>
      <c r="H47" s="94"/>
      <c r="I47" s="86">
        <v>29</v>
      </c>
      <c r="J47" s="89">
        <v>0</v>
      </c>
      <c r="K47" s="89">
        <v>0</v>
      </c>
      <c r="L47" s="88" t="str">
        <f t="shared" si="0"/>
        <v>-</v>
      </c>
    </row>
    <row r="48" spans="2:12" ht="12.75" customHeight="1" x14ac:dyDescent="0.2">
      <c r="B48" s="84">
        <v>352</v>
      </c>
      <c r="C48" s="95" t="s">
        <v>63</v>
      </c>
      <c r="D48" s="95"/>
      <c r="E48" s="95"/>
      <c r="F48" s="95"/>
      <c r="G48" s="95"/>
      <c r="H48" s="95"/>
      <c r="I48" s="86">
        <v>30</v>
      </c>
      <c r="J48" s="87">
        <f>ROUND(J49+J50,2)</f>
        <v>0</v>
      </c>
      <c r="K48" s="87">
        <f>ROUND(K49+K50,2)</f>
        <v>800</v>
      </c>
      <c r="L48" s="88" t="str">
        <f t="shared" si="0"/>
        <v>-</v>
      </c>
    </row>
    <row r="49" spans="2:12" x14ac:dyDescent="0.2">
      <c r="B49" s="84">
        <v>3521</v>
      </c>
      <c r="C49" s="94" t="s">
        <v>64</v>
      </c>
      <c r="D49" s="94"/>
      <c r="E49" s="94"/>
      <c r="F49" s="94"/>
      <c r="G49" s="94"/>
      <c r="H49" s="94"/>
      <c r="I49" s="86">
        <v>31</v>
      </c>
      <c r="J49" s="89">
        <v>0</v>
      </c>
      <c r="K49" s="89">
        <v>800</v>
      </c>
      <c r="L49" s="88" t="str">
        <f t="shared" si="0"/>
        <v>-</v>
      </c>
    </row>
    <row r="50" spans="2:12" x14ac:dyDescent="0.2">
      <c r="B50" s="84">
        <v>3522</v>
      </c>
      <c r="C50" s="94" t="s">
        <v>65</v>
      </c>
      <c r="D50" s="94"/>
      <c r="E50" s="94"/>
      <c r="F50" s="94"/>
      <c r="G50" s="94"/>
      <c r="H50" s="94"/>
      <c r="I50" s="86">
        <v>32</v>
      </c>
      <c r="J50" s="89">
        <v>0</v>
      </c>
      <c r="K50" s="89">
        <v>0</v>
      </c>
      <c r="L50" s="88" t="str">
        <f t="shared" si="0"/>
        <v>-</v>
      </c>
    </row>
    <row r="51" spans="2:12" ht="12.75" customHeight="1" x14ac:dyDescent="0.2">
      <c r="B51" s="84">
        <v>353</v>
      </c>
      <c r="C51" s="94" t="s">
        <v>66</v>
      </c>
      <c r="D51" s="94"/>
      <c r="E51" s="94"/>
      <c r="F51" s="94"/>
      <c r="G51" s="94"/>
      <c r="H51" s="94"/>
      <c r="I51" s="86">
        <v>33</v>
      </c>
      <c r="J51" s="87">
        <f>ROUND(J52+J53,2)</f>
        <v>68288.78</v>
      </c>
      <c r="K51" s="87">
        <f>ROUND(K52+K53,2)</f>
        <v>74539.3</v>
      </c>
      <c r="L51" s="88">
        <f t="shared" si="0"/>
        <v>109.15307024082142</v>
      </c>
    </row>
    <row r="52" spans="2:12" ht="12.75" customHeight="1" x14ac:dyDescent="0.2">
      <c r="B52" s="84">
        <v>3531</v>
      </c>
      <c r="C52" s="94" t="s">
        <v>67</v>
      </c>
      <c r="D52" s="94"/>
      <c r="E52" s="94"/>
      <c r="F52" s="94"/>
      <c r="G52" s="94"/>
      <c r="H52" s="94"/>
      <c r="I52" s="86">
        <v>34</v>
      </c>
      <c r="J52" s="89">
        <v>68288.78</v>
      </c>
      <c r="K52" s="89">
        <v>74539.3</v>
      </c>
      <c r="L52" s="88">
        <f t="shared" si="0"/>
        <v>109.15307024082142</v>
      </c>
    </row>
    <row r="53" spans="2:12" ht="12.75" customHeight="1" x14ac:dyDescent="0.2">
      <c r="B53" s="84">
        <v>3532</v>
      </c>
      <c r="C53" s="94" t="s">
        <v>68</v>
      </c>
      <c r="D53" s="94"/>
      <c r="E53" s="94"/>
      <c r="F53" s="94"/>
      <c r="G53" s="94"/>
      <c r="H53" s="94"/>
      <c r="I53" s="86">
        <v>35</v>
      </c>
      <c r="J53" s="89">
        <v>0</v>
      </c>
      <c r="K53" s="89">
        <v>0</v>
      </c>
      <c r="L53" s="88" t="str">
        <f t="shared" si="0"/>
        <v>-</v>
      </c>
    </row>
    <row r="54" spans="2:12" x14ac:dyDescent="0.2">
      <c r="B54" s="84">
        <v>354</v>
      </c>
      <c r="C54" s="85" t="s">
        <v>69</v>
      </c>
      <c r="D54" s="85"/>
      <c r="E54" s="85"/>
      <c r="F54" s="85"/>
      <c r="G54" s="85"/>
      <c r="H54" s="85"/>
      <c r="I54" s="86">
        <v>36</v>
      </c>
      <c r="J54" s="89">
        <v>0</v>
      </c>
      <c r="K54" s="89">
        <v>0</v>
      </c>
      <c r="L54" s="88" t="str">
        <f t="shared" si="0"/>
        <v>-</v>
      </c>
    </row>
    <row r="55" spans="2:12" ht="12.75" customHeight="1" x14ac:dyDescent="0.2">
      <c r="B55" s="84">
        <v>355</v>
      </c>
      <c r="C55" s="94" t="s">
        <v>70</v>
      </c>
      <c r="D55" s="94"/>
      <c r="E55" s="94"/>
      <c r="F55" s="94"/>
      <c r="G55" s="94"/>
      <c r="H55" s="94"/>
      <c r="I55" s="86">
        <v>37</v>
      </c>
      <c r="J55" s="87">
        <f>ROUND(J56+J57,2)</f>
        <v>0</v>
      </c>
      <c r="K55" s="87">
        <f>ROUND(K56+K57,2)</f>
        <v>0</v>
      </c>
      <c r="L55" s="88" t="str">
        <f t="shared" si="0"/>
        <v>-</v>
      </c>
    </row>
    <row r="56" spans="2:12" ht="12.75" customHeight="1" x14ac:dyDescent="0.2">
      <c r="B56" s="84">
        <v>3551</v>
      </c>
      <c r="C56" s="94" t="s">
        <v>71</v>
      </c>
      <c r="D56" s="94"/>
      <c r="E56" s="94"/>
      <c r="F56" s="94"/>
      <c r="G56" s="94"/>
      <c r="H56" s="94"/>
      <c r="I56" s="86">
        <v>38</v>
      </c>
      <c r="J56" s="89">
        <v>0</v>
      </c>
      <c r="K56" s="89">
        <v>0</v>
      </c>
      <c r="L56" s="88" t="str">
        <f t="shared" si="0"/>
        <v>-</v>
      </c>
    </row>
    <row r="57" spans="2:12" ht="12.75" customHeight="1" x14ac:dyDescent="0.2">
      <c r="B57" s="84">
        <v>3552</v>
      </c>
      <c r="C57" s="94" t="s">
        <v>72</v>
      </c>
      <c r="D57" s="94"/>
      <c r="E57" s="94"/>
      <c r="F57" s="94"/>
      <c r="G57" s="94"/>
      <c r="H57" s="94"/>
      <c r="I57" s="86">
        <v>39</v>
      </c>
      <c r="J57" s="89">
        <v>0</v>
      </c>
      <c r="K57" s="89">
        <v>0</v>
      </c>
      <c r="L57" s="88" t="str">
        <f t="shared" si="0"/>
        <v>-</v>
      </c>
    </row>
    <row r="58" spans="2:12" ht="12.75" customHeight="1" x14ac:dyDescent="0.2">
      <c r="B58" s="84">
        <v>36</v>
      </c>
      <c r="C58" s="91" t="s">
        <v>73</v>
      </c>
      <c r="D58" s="92"/>
      <c r="E58" s="92"/>
      <c r="F58" s="92"/>
      <c r="G58" s="92"/>
      <c r="H58" s="93"/>
      <c r="I58" s="86">
        <v>40</v>
      </c>
      <c r="J58" s="87">
        <f>ROUND(J59+J62+J63,2)</f>
        <v>2496.2199999999998</v>
      </c>
      <c r="K58" s="87">
        <f>ROUND(K59+K62+K63,2)</f>
        <v>622.79999999999995</v>
      </c>
      <c r="L58" s="88">
        <f t="shared" si="0"/>
        <v>24.949723982661784</v>
      </c>
    </row>
    <row r="59" spans="2:12" ht="12.75" customHeight="1" x14ac:dyDescent="0.2">
      <c r="B59" s="84">
        <v>361</v>
      </c>
      <c r="C59" s="91" t="s">
        <v>74</v>
      </c>
      <c r="D59" s="92"/>
      <c r="E59" s="92"/>
      <c r="F59" s="92"/>
      <c r="G59" s="92"/>
      <c r="H59" s="93"/>
      <c r="I59" s="86">
        <v>41</v>
      </c>
      <c r="J59" s="87">
        <f>ROUND(J60+J61,2)</f>
        <v>0</v>
      </c>
      <c r="K59" s="87">
        <f>ROUND(K60+K61,2)</f>
        <v>620.70000000000005</v>
      </c>
      <c r="L59" s="88" t="str">
        <f t="shared" si="0"/>
        <v>-</v>
      </c>
    </row>
    <row r="60" spans="2:12" x14ac:dyDescent="0.2">
      <c r="B60" s="84">
        <v>3611</v>
      </c>
      <c r="C60" s="85" t="s">
        <v>75</v>
      </c>
      <c r="D60" s="85"/>
      <c r="E60" s="85"/>
      <c r="F60" s="85"/>
      <c r="G60" s="85"/>
      <c r="H60" s="85"/>
      <c r="I60" s="86">
        <v>42</v>
      </c>
      <c r="J60" s="89">
        <v>0</v>
      </c>
      <c r="K60" s="89">
        <v>0</v>
      </c>
      <c r="L60" s="88" t="str">
        <f t="shared" si="0"/>
        <v>-</v>
      </c>
    </row>
    <row r="61" spans="2:12" x14ac:dyDescent="0.2">
      <c r="B61" s="84">
        <v>3612</v>
      </c>
      <c r="C61" s="85" t="s">
        <v>76</v>
      </c>
      <c r="D61" s="85"/>
      <c r="E61" s="85"/>
      <c r="F61" s="85"/>
      <c r="G61" s="85"/>
      <c r="H61" s="85"/>
      <c r="I61" s="86">
        <v>43</v>
      </c>
      <c r="J61" s="89">
        <v>0</v>
      </c>
      <c r="K61" s="89">
        <v>620.70000000000005</v>
      </c>
      <c r="L61" s="88" t="str">
        <f t="shared" si="0"/>
        <v>-</v>
      </c>
    </row>
    <row r="62" spans="2:12" x14ac:dyDescent="0.2">
      <c r="B62" s="84">
        <v>362</v>
      </c>
      <c r="C62" s="85" t="s">
        <v>77</v>
      </c>
      <c r="D62" s="85"/>
      <c r="E62" s="85"/>
      <c r="F62" s="85"/>
      <c r="G62" s="85"/>
      <c r="H62" s="85"/>
      <c r="I62" s="86">
        <v>44</v>
      </c>
      <c r="J62" s="89">
        <v>0</v>
      </c>
      <c r="K62" s="89">
        <v>0</v>
      </c>
      <c r="L62" s="88" t="str">
        <f t="shared" si="0"/>
        <v>-</v>
      </c>
    </row>
    <row r="63" spans="2:12" ht="12.75" customHeight="1" x14ac:dyDescent="0.2">
      <c r="B63" s="84">
        <v>363</v>
      </c>
      <c r="C63" s="91" t="s">
        <v>78</v>
      </c>
      <c r="D63" s="92"/>
      <c r="E63" s="92"/>
      <c r="F63" s="92"/>
      <c r="G63" s="92"/>
      <c r="H63" s="93"/>
      <c r="I63" s="86">
        <v>45</v>
      </c>
      <c r="J63" s="87">
        <f>ROUND(SUM(J64:J66),2)</f>
        <v>2496.2199999999998</v>
      </c>
      <c r="K63" s="87">
        <f>ROUND(SUM(K64:K66),2)</f>
        <v>2.1</v>
      </c>
      <c r="L63" s="88">
        <f t="shared" si="0"/>
        <v>8.4127200326894275E-2</v>
      </c>
    </row>
    <row r="64" spans="2:12" x14ac:dyDescent="0.2">
      <c r="B64" s="84">
        <v>3631</v>
      </c>
      <c r="C64" s="85" t="s">
        <v>79</v>
      </c>
      <c r="D64" s="85"/>
      <c r="E64" s="85"/>
      <c r="F64" s="85"/>
      <c r="G64" s="85"/>
      <c r="H64" s="85"/>
      <c r="I64" s="86">
        <v>46</v>
      </c>
      <c r="J64" s="89">
        <v>1.91</v>
      </c>
      <c r="K64" s="89">
        <v>0</v>
      </c>
      <c r="L64" s="88">
        <f t="shared" si="0"/>
        <v>0</v>
      </c>
    </row>
    <row r="65" spans="2:12" x14ac:dyDescent="0.2">
      <c r="B65" s="84">
        <v>3632</v>
      </c>
      <c r="C65" s="85" t="s">
        <v>80</v>
      </c>
      <c r="D65" s="85"/>
      <c r="E65" s="85"/>
      <c r="F65" s="85"/>
      <c r="G65" s="85"/>
      <c r="H65" s="85"/>
      <c r="I65" s="86">
        <v>47</v>
      </c>
      <c r="J65" s="89">
        <v>0</v>
      </c>
      <c r="K65" s="89">
        <v>0</v>
      </c>
      <c r="L65" s="88" t="str">
        <f t="shared" si="0"/>
        <v>-</v>
      </c>
    </row>
    <row r="66" spans="2:12" x14ac:dyDescent="0.2">
      <c r="B66" s="84">
        <v>3633</v>
      </c>
      <c r="C66" s="85" t="s">
        <v>81</v>
      </c>
      <c r="D66" s="85"/>
      <c r="E66" s="85"/>
      <c r="F66" s="85"/>
      <c r="G66" s="85"/>
      <c r="H66" s="85"/>
      <c r="I66" s="86">
        <v>48</v>
      </c>
      <c r="J66" s="89">
        <v>2494.31</v>
      </c>
      <c r="K66" s="89">
        <v>2.1</v>
      </c>
      <c r="L66" s="88">
        <f t="shared" si="0"/>
        <v>8.4191620127409994E-2</v>
      </c>
    </row>
    <row r="67" spans="2:12" ht="12.75" customHeight="1" x14ac:dyDescent="0.2">
      <c r="B67" s="84">
        <v>37</v>
      </c>
      <c r="C67" s="96" t="s">
        <v>82</v>
      </c>
      <c r="D67" s="97"/>
      <c r="E67" s="97"/>
      <c r="F67" s="97"/>
      <c r="G67" s="97"/>
      <c r="H67" s="98"/>
      <c r="I67" s="86">
        <v>49</v>
      </c>
      <c r="J67" s="87">
        <f>ROUND(SUM(J68:J71),2)</f>
        <v>0</v>
      </c>
      <c r="K67" s="87">
        <f>ROUND(SUM(K68:K71),2)</f>
        <v>0</v>
      </c>
      <c r="L67" s="88" t="str">
        <f t="shared" si="0"/>
        <v>-</v>
      </c>
    </row>
    <row r="68" spans="2:12" x14ac:dyDescent="0.2">
      <c r="B68" s="84">
        <v>3711</v>
      </c>
      <c r="C68" s="85" t="s">
        <v>83</v>
      </c>
      <c r="D68" s="85"/>
      <c r="E68" s="85"/>
      <c r="F68" s="85"/>
      <c r="G68" s="85"/>
      <c r="H68" s="85"/>
      <c r="I68" s="86">
        <v>50</v>
      </c>
      <c r="J68" s="89">
        <v>0</v>
      </c>
      <c r="K68" s="89">
        <v>0</v>
      </c>
      <c r="L68" s="88" t="str">
        <f t="shared" si="0"/>
        <v>-</v>
      </c>
    </row>
    <row r="69" spans="2:12" x14ac:dyDescent="0.2">
      <c r="B69" s="84">
        <v>3712</v>
      </c>
      <c r="C69" s="85" t="s">
        <v>84</v>
      </c>
      <c r="D69" s="85"/>
      <c r="E69" s="85"/>
      <c r="F69" s="85"/>
      <c r="G69" s="85"/>
      <c r="H69" s="85"/>
      <c r="I69" s="86">
        <v>51</v>
      </c>
      <c r="J69" s="89">
        <v>0</v>
      </c>
      <c r="K69" s="89">
        <v>0</v>
      </c>
      <c r="L69" s="88" t="str">
        <f t="shared" si="0"/>
        <v>-</v>
      </c>
    </row>
    <row r="70" spans="2:12" ht="12.75" customHeight="1" x14ac:dyDescent="0.2">
      <c r="B70" s="84">
        <v>3713</v>
      </c>
      <c r="C70" s="96" t="s">
        <v>85</v>
      </c>
      <c r="D70" s="97"/>
      <c r="E70" s="97"/>
      <c r="F70" s="97"/>
      <c r="G70" s="97"/>
      <c r="H70" s="98"/>
      <c r="I70" s="86">
        <v>52</v>
      </c>
      <c r="J70" s="89">
        <v>0</v>
      </c>
      <c r="K70" s="89">
        <v>0</v>
      </c>
      <c r="L70" s="88" t="str">
        <f t="shared" si="0"/>
        <v>-</v>
      </c>
    </row>
    <row r="71" spans="2:12" ht="12.75" customHeight="1" x14ac:dyDescent="0.2">
      <c r="B71" s="99">
        <v>3714</v>
      </c>
      <c r="C71" s="96" t="s">
        <v>86</v>
      </c>
      <c r="D71" s="97"/>
      <c r="E71" s="97"/>
      <c r="F71" s="97"/>
      <c r="G71" s="97"/>
      <c r="H71" s="98"/>
      <c r="I71" s="86">
        <v>53</v>
      </c>
      <c r="J71" s="100">
        <v>0</v>
      </c>
      <c r="K71" s="100">
        <v>0</v>
      </c>
      <c r="L71" s="101" t="str">
        <f t="shared" si="0"/>
        <v>-</v>
      </c>
    </row>
    <row r="72" spans="2:12" x14ac:dyDescent="0.2">
      <c r="B72" s="74" t="s">
        <v>87</v>
      </c>
      <c r="C72" s="75"/>
      <c r="D72" s="75"/>
      <c r="E72" s="75"/>
      <c r="F72" s="75"/>
      <c r="G72" s="75"/>
      <c r="H72" s="75"/>
      <c r="I72" s="75"/>
      <c r="J72" s="75"/>
      <c r="K72" s="75"/>
      <c r="L72" s="76"/>
    </row>
    <row r="73" spans="2:12" ht="12.75" customHeight="1" x14ac:dyDescent="0.2">
      <c r="B73" s="102" t="s">
        <v>88</v>
      </c>
      <c r="C73" s="103" t="s">
        <v>89</v>
      </c>
      <c r="D73" s="103"/>
      <c r="E73" s="103"/>
      <c r="F73" s="103"/>
      <c r="G73" s="103"/>
      <c r="H73" s="104"/>
      <c r="I73" s="81">
        <v>54</v>
      </c>
      <c r="J73" s="82">
        <f>ROUND(J74+J86+J127+J128+J139+J147+J158,2)</f>
        <v>92576.18</v>
      </c>
      <c r="K73" s="82">
        <f>ROUND(K74+K86+K127+K128+K139+K147+K158,2)</f>
        <v>163183.04999999999</v>
      </c>
      <c r="L73" s="83">
        <f t="shared" ref="L73:L136" si="1">IF(J73&gt;0,IF(K73/J73&gt;=100,"&gt;&gt;100",K73/J73*100),"-")</f>
        <v>176.26893872700299</v>
      </c>
    </row>
    <row r="74" spans="2:12" ht="12.75" customHeight="1" x14ac:dyDescent="0.2">
      <c r="B74" s="105" t="s">
        <v>90</v>
      </c>
      <c r="C74" s="92" t="s">
        <v>91</v>
      </c>
      <c r="D74" s="92"/>
      <c r="E74" s="92"/>
      <c r="F74" s="92"/>
      <c r="G74" s="92"/>
      <c r="H74" s="93"/>
      <c r="I74" s="86">
        <v>55</v>
      </c>
      <c r="J74" s="87">
        <f>ROUND(J75+J80+J81,2)</f>
        <v>36104.769999999997</v>
      </c>
      <c r="K74" s="87">
        <f>ROUND(K75+K80+K81,2)</f>
        <v>48015.33</v>
      </c>
      <c r="L74" s="88">
        <f t="shared" si="1"/>
        <v>132.98888207846221</v>
      </c>
    </row>
    <row r="75" spans="2:12" ht="12.75" customHeight="1" x14ac:dyDescent="0.2">
      <c r="B75" s="105">
        <v>411</v>
      </c>
      <c r="C75" s="92" t="s">
        <v>92</v>
      </c>
      <c r="D75" s="92"/>
      <c r="E75" s="92"/>
      <c r="F75" s="92"/>
      <c r="G75" s="92"/>
      <c r="H75" s="93"/>
      <c r="I75" s="86">
        <v>56</v>
      </c>
      <c r="J75" s="87">
        <f>ROUND(SUM(J76:J79),2)</f>
        <v>33271.089999999997</v>
      </c>
      <c r="K75" s="87">
        <f>ROUND(SUM(K76:K79),2)</f>
        <v>39474.71</v>
      </c>
      <c r="L75" s="88">
        <f t="shared" si="1"/>
        <v>118.64567707279805</v>
      </c>
    </row>
    <row r="76" spans="2:12" x14ac:dyDescent="0.2">
      <c r="B76" s="105">
        <v>4111</v>
      </c>
      <c r="C76" s="106" t="s">
        <v>93</v>
      </c>
      <c r="D76" s="106"/>
      <c r="E76" s="106"/>
      <c r="F76" s="106"/>
      <c r="G76" s="106"/>
      <c r="H76" s="106"/>
      <c r="I76" s="86">
        <v>57</v>
      </c>
      <c r="J76" s="89">
        <v>33271.089999999997</v>
      </c>
      <c r="K76" s="89">
        <v>39474.71</v>
      </c>
      <c r="L76" s="88">
        <f t="shared" si="1"/>
        <v>118.64567707279805</v>
      </c>
    </row>
    <row r="77" spans="2:12" x14ac:dyDescent="0.2">
      <c r="B77" s="105">
        <v>4112</v>
      </c>
      <c r="C77" s="106" t="s">
        <v>94</v>
      </c>
      <c r="D77" s="106"/>
      <c r="E77" s="106"/>
      <c r="F77" s="106"/>
      <c r="G77" s="106"/>
      <c r="H77" s="106"/>
      <c r="I77" s="86">
        <v>58</v>
      </c>
      <c r="J77" s="89">
        <v>0</v>
      </c>
      <c r="K77" s="89">
        <v>0</v>
      </c>
      <c r="L77" s="88" t="str">
        <f t="shared" si="1"/>
        <v>-</v>
      </c>
    </row>
    <row r="78" spans="2:12" x14ac:dyDescent="0.2">
      <c r="B78" s="105">
        <v>4113</v>
      </c>
      <c r="C78" s="106" t="s">
        <v>95</v>
      </c>
      <c r="D78" s="106"/>
      <c r="E78" s="106"/>
      <c r="F78" s="106"/>
      <c r="G78" s="106"/>
      <c r="H78" s="106"/>
      <c r="I78" s="86">
        <v>59</v>
      </c>
      <c r="J78" s="89">
        <v>0</v>
      </c>
      <c r="K78" s="89">
        <v>0</v>
      </c>
      <c r="L78" s="88" t="str">
        <f t="shared" si="1"/>
        <v>-</v>
      </c>
    </row>
    <row r="79" spans="2:12" x14ac:dyDescent="0.2">
      <c r="B79" s="105">
        <v>4114</v>
      </c>
      <c r="C79" s="106" t="s">
        <v>96</v>
      </c>
      <c r="D79" s="106"/>
      <c r="E79" s="106"/>
      <c r="F79" s="106"/>
      <c r="G79" s="106"/>
      <c r="H79" s="106"/>
      <c r="I79" s="86">
        <v>60</v>
      </c>
      <c r="J79" s="89">
        <v>0</v>
      </c>
      <c r="K79" s="89">
        <v>0</v>
      </c>
      <c r="L79" s="88" t="str">
        <f t="shared" si="1"/>
        <v>-</v>
      </c>
    </row>
    <row r="80" spans="2:12" x14ac:dyDescent="0.2">
      <c r="B80" s="105">
        <v>412</v>
      </c>
      <c r="C80" s="106" t="s">
        <v>97</v>
      </c>
      <c r="D80" s="106"/>
      <c r="E80" s="106"/>
      <c r="F80" s="106"/>
      <c r="G80" s="106"/>
      <c r="H80" s="106"/>
      <c r="I80" s="86">
        <v>61</v>
      </c>
      <c r="J80" s="89">
        <v>0</v>
      </c>
      <c r="K80" s="89">
        <v>4840</v>
      </c>
      <c r="L80" s="88" t="str">
        <f t="shared" si="1"/>
        <v>-</v>
      </c>
    </row>
    <row r="81" spans="2:12" ht="12.75" customHeight="1" x14ac:dyDescent="0.2">
      <c r="B81" s="105">
        <v>413</v>
      </c>
      <c r="C81" s="92" t="s">
        <v>98</v>
      </c>
      <c r="D81" s="92"/>
      <c r="E81" s="92"/>
      <c r="F81" s="92"/>
      <c r="G81" s="92"/>
      <c r="H81" s="93"/>
      <c r="I81" s="86">
        <v>62</v>
      </c>
      <c r="J81" s="87">
        <f>ROUND(SUM(J82:J85),2)</f>
        <v>2833.68</v>
      </c>
      <c r="K81" s="87">
        <f>ROUND(SUM(K82:K85),2)</f>
        <v>3700.62</v>
      </c>
      <c r="L81" s="88">
        <f t="shared" si="1"/>
        <v>130.59413907004321</v>
      </c>
    </row>
    <row r="82" spans="2:12" x14ac:dyDescent="0.2">
      <c r="B82" s="105">
        <v>4131</v>
      </c>
      <c r="C82" s="106" t="s">
        <v>99</v>
      </c>
      <c r="D82" s="106"/>
      <c r="E82" s="106"/>
      <c r="F82" s="106"/>
      <c r="G82" s="106"/>
      <c r="H82" s="106"/>
      <c r="I82" s="86">
        <v>63</v>
      </c>
      <c r="J82" s="89">
        <v>2833.68</v>
      </c>
      <c r="K82" s="89">
        <v>3700.62</v>
      </c>
      <c r="L82" s="88">
        <f t="shared" si="1"/>
        <v>130.59413907004321</v>
      </c>
    </row>
    <row r="83" spans="2:12" x14ac:dyDescent="0.2">
      <c r="B83" s="105">
        <v>4132</v>
      </c>
      <c r="C83" s="106" t="s">
        <v>100</v>
      </c>
      <c r="D83" s="106"/>
      <c r="E83" s="106"/>
      <c r="F83" s="106"/>
      <c r="G83" s="106"/>
      <c r="H83" s="106"/>
      <c r="I83" s="86">
        <v>64</v>
      </c>
      <c r="J83" s="89">
        <v>0</v>
      </c>
      <c r="K83" s="89">
        <v>0</v>
      </c>
      <c r="L83" s="88" t="str">
        <f t="shared" si="1"/>
        <v>-</v>
      </c>
    </row>
    <row r="84" spans="2:12" x14ac:dyDescent="0.2">
      <c r="B84" s="105">
        <v>4133</v>
      </c>
      <c r="C84" s="106" t="s">
        <v>101</v>
      </c>
      <c r="D84" s="106"/>
      <c r="E84" s="106"/>
      <c r="F84" s="106"/>
      <c r="G84" s="106"/>
      <c r="H84" s="106"/>
      <c r="I84" s="86">
        <v>65</v>
      </c>
      <c r="J84" s="89">
        <v>0</v>
      </c>
      <c r="K84" s="89">
        <v>0</v>
      </c>
      <c r="L84" s="88" t="str">
        <f t="shared" si="1"/>
        <v>-</v>
      </c>
    </row>
    <row r="85" spans="2:12" x14ac:dyDescent="0.2">
      <c r="B85" s="105">
        <v>4134</v>
      </c>
      <c r="C85" s="106" t="s">
        <v>102</v>
      </c>
      <c r="D85" s="106"/>
      <c r="E85" s="106"/>
      <c r="F85" s="106"/>
      <c r="G85" s="106"/>
      <c r="H85" s="106"/>
      <c r="I85" s="86">
        <v>66</v>
      </c>
      <c r="J85" s="89">
        <v>0</v>
      </c>
      <c r="K85" s="89">
        <v>0</v>
      </c>
      <c r="L85" s="88" t="str">
        <f t="shared" si="1"/>
        <v>-</v>
      </c>
    </row>
    <row r="86" spans="2:12" ht="12.75" customHeight="1" x14ac:dyDescent="0.2">
      <c r="B86" s="105">
        <v>42</v>
      </c>
      <c r="C86" s="92" t="s">
        <v>103</v>
      </c>
      <c r="D86" s="92"/>
      <c r="E86" s="92"/>
      <c r="F86" s="92"/>
      <c r="G86" s="92"/>
      <c r="H86" s="93"/>
      <c r="I86" s="86">
        <v>67</v>
      </c>
      <c r="J86" s="87">
        <f>ROUND(J87+J91+J96+J101+J106+J116+J121,2)</f>
        <v>55781.75</v>
      </c>
      <c r="K86" s="87">
        <f>ROUND(K87+K91+K96+K101+K106+K116+K121,2)</f>
        <v>113502.07</v>
      </c>
      <c r="L86" s="88">
        <f t="shared" si="1"/>
        <v>203.47527641208819</v>
      </c>
    </row>
    <row r="87" spans="2:12" ht="12.75" customHeight="1" x14ac:dyDescent="0.2">
      <c r="B87" s="105">
        <v>421</v>
      </c>
      <c r="C87" s="92" t="s">
        <v>104</v>
      </c>
      <c r="D87" s="92"/>
      <c r="E87" s="92"/>
      <c r="F87" s="92"/>
      <c r="G87" s="92"/>
      <c r="H87" s="93"/>
      <c r="I87" s="86">
        <v>68</v>
      </c>
      <c r="J87" s="87">
        <f>ROUND(SUM(J88:J90),2)</f>
        <v>2019.7</v>
      </c>
      <c r="K87" s="87">
        <f>ROUND(SUM(K88:K90),2)</f>
        <v>6560.52</v>
      </c>
      <c r="L87" s="88">
        <f t="shared" si="1"/>
        <v>324.82645937515474</v>
      </c>
    </row>
    <row r="88" spans="2:12" x14ac:dyDescent="0.2">
      <c r="B88" s="105">
        <v>4211</v>
      </c>
      <c r="C88" s="106" t="s">
        <v>105</v>
      </c>
      <c r="D88" s="106"/>
      <c r="E88" s="106"/>
      <c r="F88" s="106"/>
      <c r="G88" s="106"/>
      <c r="H88" s="106"/>
      <c r="I88" s="86">
        <v>69</v>
      </c>
      <c r="J88" s="89">
        <v>872.98</v>
      </c>
      <c r="K88" s="89">
        <v>5270.46</v>
      </c>
      <c r="L88" s="88">
        <f t="shared" si="1"/>
        <v>603.7320442621824</v>
      </c>
    </row>
    <row r="89" spans="2:12" x14ac:dyDescent="0.2">
      <c r="B89" s="105">
        <v>4212</v>
      </c>
      <c r="C89" s="106" t="s">
        <v>106</v>
      </c>
      <c r="D89" s="106"/>
      <c r="E89" s="106"/>
      <c r="F89" s="106"/>
      <c r="G89" s="106"/>
      <c r="H89" s="106"/>
      <c r="I89" s="86">
        <v>70</v>
      </c>
      <c r="J89" s="89">
        <v>1146.72</v>
      </c>
      <c r="K89" s="89">
        <v>1290.06</v>
      </c>
      <c r="L89" s="88">
        <f t="shared" si="1"/>
        <v>112.5</v>
      </c>
    </row>
    <row r="90" spans="2:12" x14ac:dyDescent="0.2">
      <c r="B90" s="105">
        <v>4213</v>
      </c>
      <c r="C90" s="106" t="s">
        <v>107</v>
      </c>
      <c r="D90" s="106"/>
      <c r="E90" s="106"/>
      <c r="F90" s="106"/>
      <c r="G90" s="106"/>
      <c r="H90" s="106"/>
      <c r="I90" s="86">
        <v>71</v>
      </c>
      <c r="J90" s="89">
        <v>0</v>
      </c>
      <c r="K90" s="89">
        <v>0</v>
      </c>
      <c r="L90" s="88" t="str">
        <f t="shared" si="1"/>
        <v>-</v>
      </c>
    </row>
    <row r="91" spans="2:12" x14ac:dyDescent="0.2">
      <c r="B91" s="105">
        <v>422</v>
      </c>
      <c r="C91" s="107" t="s">
        <v>108</v>
      </c>
      <c r="D91" s="108"/>
      <c r="E91" s="108"/>
      <c r="F91" s="108"/>
      <c r="G91" s="108"/>
      <c r="H91" s="109"/>
      <c r="I91" s="86">
        <v>72</v>
      </c>
      <c r="J91" s="87">
        <f>ROUND(SUM(J92:J95),2)</f>
        <v>0</v>
      </c>
      <c r="K91" s="87">
        <f>ROUND(SUM(K92:K95),2)</f>
        <v>0</v>
      </c>
      <c r="L91" s="88" t="str">
        <f t="shared" si="1"/>
        <v>-</v>
      </c>
    </row>
    <row r="92" spans="2:12" x14ac:dyDescent="0.2">
      <c r="B92" s="105">
        <v>4221</v>
      </c>
      <c r="C92" s="106" t="s">
        <v>109</v>
      </c>
      <c r="D92" s="106"/>
      <c r="E92" s="106"/>
      <c r="F92" s="106"/>
      <c r="G92" s="106"/>
      <c r="H92" s="106"/>
      <c r="I92" s="86">
        <v>73</v>
      </c>
      <c r="J92" s="89">
        <v>0</v>
      </c>
      <c r="K92" s="89">
        <v>0</v>
      </c>
      <c r="L92" s="88" t="str">
        <f t="shared" si="1"/>
        <v>-</v>
      </c>
    </row>
    <row r="93" spans="2:12" x14ac:dyDescent="0.2">
      <c r="B93" s="105">
        <v>4222</v>
      </c>
      <c r="C93" s="106" t="s">
        <v>110</v>
      </c>
      <c r="D93" s="106"/>
      <c r="E93" s="106"/>
      <c r="F93" s="106"/>
      <c r="G93" s="106"/>
      <c r="H93" s="106"/>
      <c r="I93" s="86">
        <v>74</v>
      </c>
      <c r="J93" s="89">
        <v>0</v>
      </c>
      <c r="K93" s="89">
        <v>0</v>
      </c>
      <c r="L93" s="88" t="str">
        <f t="shared" si="1"/>
        <v>-</v>
      </c>
    </row>
    <row r="94" spans="2:12" x14ac:dyDescent="0.2">
      <c r="B94" s="105">
        <v>4223</v>
      </c>
      <c r="C94" s="106" t="s">
        <v>111</v>
      </c>
      <c r="D94" s="106"/>
      <c r="E94" s="106"/>
      <c r="F94" s="106"/>
      <c r="G94" s="106"/>
      <c r="H94" s="106"/>
      <c r="I94" s="86">
        <v>75</v>
      </c>
      <c r="J94" s="89">
        <v>0</v>
      </c>
      <c r="K94" s="89">
        <v>0</v>
      </c>
      <c r="L94" s="88" t="str">
        <f t="shared" si="1"/>
        <v>-</v>
      </c>
    </row>
    <row r="95" spans="2:12" x14ac:dyDescent="0.2">
      <c r="B95" s="105">
        <v>4224</v>
      </c>
      <c r="C95" s="106" t="s">
        <v>112</v>
      </c>
      <c r="D95" s="106"/>
      <c r="E95" s="106"/>
      <c r="F95" s="106"/>
      <c r="G95" s="106"/>
      <c r="H95" s="106"/>
      <c r="I95" s="86">
        <v>76</v>
      </c>
      <c r="J95" s="89">
        <v>0</v>
      </c>
      <c r="K95" s="89">
        <v>0</v>
      </c>
      <c r="L95" s="88" t="str">
        <f t="shared" si="1"/>
        <v>-</v>
      </c>
    </row>
    <row r="96" spans="2:12" ht="12.75" customHeight="1" x14ac:dyDescent="0.2">
      <c r="B96" s="105">
        <v>423</v>
      </c>
      <c r="C96" s="106" t="s">
        <v>113</v>
      </c>
      <c r="D96" s="106"/>
      <c r="E96" s="106"/>
      <c r="F96" s="106"/>
      <c r="G96" s="106"/>
      <c r="H96" s="106"/>
      <c r="I96" s="86">
        <v>77</v>
      </c>
      <c r="J96" s="87">
        <f>ROUND(SUM(J97:J100),2)</f>
        <v>0</v>
      </c>
      <c r="K96" s="87">
        <f>ROUND(SUM(K97:K100),2)</f>
        <v>0</v>
      </c>
      <c r="L96" s="88" t="str">
        <f t="shared" si="1"/>
        <v>-</v>
      </c>
    </row>
    <row r="97" spans="2:12" x14ac:dyDescent="0.2">
      <c r="B97" s="105">
        <v>4231</v>
      </c>
      <c r="C97" s="106" t="s">
        <v>114</v>
      </c>
      <c r="D97" s="106"/>
      <c r="E97" s="106"/>
      <c r="F97" s="106"/>
      <c r="G97" s="106"/>
      <c r="H97" s="106"/>
      <c r="I97" s="86">
        <v>78</v>
      </c>
      <c r="J97" s="89">
        <v>0</v>
      </c>
      <c r="K97" s="89">
        <v>0</v>
      </c>
      <c r="L97" s="88" t="str">
        <f t="shared" si="1"/>
        <v>-</v>
      </c>
    </row>
    <row r="98" spans="2:12" x14ac:dyDescent="0.2">
      <c r="B98" s="105">
        <v>4232</v>
      </c>
      <c r="C98" s="106" t="s">
        <v>110</v>
      </c>
      <c r="D98" s="106"/>
      <c r="E98" s="106"/>
      <c r="F98" s="106"/>
      <c r="G98" s="106"/>
      <c r="H98" s="106"/>
      <c r="I98" s="86">
        <v>79</v>
      </c>
      <c r="J98" s="89">
        <v>0</v>
      </c>
      <c r="K98" s="89">
        <v>0</v>
      </c>
      <c r="L98" s="88" t="str">
        <f t="shared" si="1"/>
        <v>-</v>
      </c>
    </row>
    <row r="99" spans="2:12" x14ac:dyDescent="0.2">
      <c r="B99" s="105">
        <v>4233</v>
      </c>
      <c r="C99" s="106" t="s">
        <v>111</v>
      </c>
      <c r="D99" s="106"/>
      <c r="E99" s="106"/>
      <c r="F99" s="106"/>
      <c r="G99" s="106"/>
      <c r="H99" s="106"/>
      <c r="I99" s="86">
        <v>80</v>
      </c>
      <c r="J99" s="89">
        <v>0</v>
      </c>
      <c r="K99" s="89">
        <v>0</v>
      </c>
      <c r="L99" s="88" t="str">
        <f t="shared" si="1"/>
        <v>-</v>
      </c>
    </row>
    <row r="100" spans="2:12" x14ac:dyDescent="0.2">
      <c r="B100" s="105">
        <v>4234</v>
      </c>
      <c r="C100" s="106" t="s">
        <v>112</v>
      </c>
      <c r="D100" s="106"/>
      <c r="E100" s="106"/>
      <c r="F100" s="106"/>
      <c r="G100" s="106"/>
      <c r="H100" s="106"/>
      <c r="I100" s="86">
        <v>81</v>
      </c>
      <c r="J100" s="89">
        <v>0</v>
      </c>
      <c r="K100" s="89">
        <v>0</v>
      </c>
      <c r="L100" s="88" t="str">
        <f t="shared" si="1"/>
        <v>-</v>
      </c>
    </row>
    <row r="101" spans="2:12" ht="12.75" customHeight="1" x14ac:dyDescent="0.2">
      <c r="B101" s="105">
        <v>424</v>
      </c>
      <c r="C101" s="106" t="s">
        <v>115</v>
      </c>
      <c r="D101" s="106"/>
      <c r="E101" s="106"/>
      <c r="F101" s="106"/>
      <c r="G101" s="106"/>
      <c r="H101" s="106"/>
      <c r="I101" s="86">
        <v>82</v>
      </c>
      <c r="J101" s="87">
        <f>ROUND(SUM(J102:J105),2)</f>
        <v>9810.43</v>
      </c>
      <c r="K101" s="87">
        <f>ROUND(SUM(K102:K105),2)</f>
        <v>23862.880000000001</v>
      </c>
      <c r="L101" s="88">
        <f t="shared" si="1"/>
        <v>243.23989876080864</v>
      </c>
    </row>
    <row r="102" spans="2:12" x14ac:dyDescent="0.2">
      <c r="B102" s="105">
        <v>4241</v>
      </c>
      <c r="C102" s="106" t="s">
        <v>109</v>
      </c>
      <c r="D102" s="106"/>
      <c r="E102" s="106"/>
      <c r="F102" s="106"/>
      <c r="G102" s="106"/>
      <c r="H102" s="106"/>
      <c r="I102" s="86">
        <v>83</v>
      </c>
      <c r="J102" s="89">
        <v>0</v>
      </c>
      <c r="K102" s="89">
        <v>0</v>
      </c>
      <c r="L102" s="88" t="str">
        <f t="shared" si="1"/>
        <v>-</v>
      </c>
    </row>
    <row r="103" spans="2:12" x14ac:dyDescent="0.2">
      <c r="B103" s="105">
        <v>4242</v>
      </c>
      <c r="C103" s="106" t="s">
        <v>110</v>
      </c>
      <c r="D103" s="106"/>
      <c r="E103" s="106"/>
      <c r="F103" s="106"/>
      <c r="G103" s="106"/>
      <c r="H103" s="106"/>
      <c r="I103" s="86">
        <v>84</v>
      </c>
      <c r="J103" s="89">
        <v>9810.43</v>
      </c>
      <c r="K103" s="89">
        <v>23862.880000000001</v>
      </c>
      <c r="L103" s="88">
        <f t="shared" si="1"/>
        <v>243.23989876080864</v>
      </c>
    </row>
    <row r="104" spans="2:12" x14ac:dyDescent="0.2">
      <c r="B104" s="105">
        <v>4243</v>
      </c>
      <c r="C104" s="106" t="s">
        <v>111</v>
      </c>
      <c r="D104" s="106"/>
      <c r="E104" s="106"/>
      <c r="F104" s="106"/>
      <c r="G104" s="106"/>
      <c r="H104" s="106"/>
      <c r="I104" s="86">
        <v>85</v>
      </c>
      <c r="J104" s="89">
        <v>0</v>
      </c>
      <c r="K104" s="89">
        <v>0</v>
      </c>
      <c r="L104" s="88" t="str">
        <f t="shared" si="1"/>
        <v>-</v>
      </c>
    </row>
    <row r="105" spans="2:12" x14ac:dyDescent="0.2">
      <c r="B105" s="105">
        <v>4244</v>
      </c>
      <c r="C105" s="106" t="s">
        <v>116</v>
      </c>
      <c r="D105" s="106"/>
      <c r="E105" s="106"/>
      <c r="F105" s="106"/>
      <c r="G105" s="106"/>
      <c r="H105" s="106"/>
      <c r="I105" s="86">
        <v>86</v>
      </c>
      <c r="J105" s="89">
        <v>0</v>
      </c>
      <c r="K105" s="89">
        <v>0</v>
      </c>
      <c r="L105" s="88" t="str">
        <f t="shared" si="1"/>
        <v>-</v>
      </c>
    </row>
    <row r="106" spans="2:12" ht="12.75" customHeight="1" x14ac:dyDescent="0.2">
      <c r="B106" s="105">
        <v>425</v>
      </c>
      <c r="C106" s="106" t="s">
        <v>117</v>
      </c>
      <c r="D106" s="106"/>
      <c r="E106" s="106"/>
      <c r="F106" s="106"/>
      <c r="G106" s="106"/>
      <c r="H106" s="106"/>
      <c r="I106" s="86">
        <v>87</v>
      </c>
      <c r="J106" s="87">
        <f>ROUND(SUM(J107:J115),2)</f>
        <v>40123.769999999997</v>
      </c>
      <c r="K106" s="87">
        <f>ROUND(SUM(K107:K115),2)</f>
        <v>71144.23</v>
      </c>
      <c r="L106" s="88">
        <f t="shared" si="1"/>
        <v>177.31192756812234</v>
      </c>
    </row>
    <row r="107" spans="2:12" x14ac:dyDescent="0.2">
      <c r="B107" s="105">
        <v>4251</v>
      </c>
      <c r="C107" s="106" t="s">
        <v>118</v>
      </c>
      <c r="D107" s="106"/>
      <c r="E107" s="106"/>
      <c r="F107" s="106"/>
      <c r="G107" s="106"/>
      <c r="H107" s="106"/>
      <c r="I107" s="86">
        <v>88</v>
      </c>
      <c r="J107" s="89">
        <v>2267.4699999999998</v>
      </c>
      <c r="K107" s="89">
        <v>2062.9</v>
      </c>
      <c r="L107" s="88">
        <f t="shared" si="1"/>
        <v>90.978050426246</v>
      </c>
    </row>
    <row r="108" spans="2:12" x14ac:dyDescent="0.2">
      <c r="B108" s="105">
        <v>4252</v>
      </c>
      <c r="C108" s="106" t="s">
        <v>119</v>
      </c>
      <c r="D108" s="106"/>
      <c r="E108" s="106"/>
      <c r="F108" s="106"/>
      <c r="G108" s="106"/>
      <c r="H108" s="106"/>
      <c r="I108" s="86">
        <v>89</v>
      </c>
      <c r="J108" s="89">
        <v>0</v>
      </c>
      <c r="K108" s="89">
        <v>0</v>
      </c>
      <c r="L108" s="88" t="str">
        <f t="shared" si="1"/>
        <v>-</v>
      </c>
    </row>
    <row r="109" spans="2:12" x14ac:dyDescent="0.2">
      <c r="B109" s="105">
        <v>4253</v>
      </c>
      <c r="C109" s="106" t="s">
        <v>120</v>
      </c>
      <c r="D109" s="106"/>
      <c r="E109" s="106"/>
      <c r="F109" s="106"/>
      <c r="G109" s="106"/>
      <c r="H109" s="106"/>
      <c r="I109" s="86">
        <v>90</v>
      </c>
      <c r="J109" s="89">
        <v>500</v>
      </c>
      <c r="K109" s="89">
        <v>4833.3</v>
      </c>
      <c r="L109" s="88">
        <f t="shared" si="1"/>
        <v>966.66000000000008</v>
      </c>
    </row>
    <row r="110" spans="2:12" x14ac:dyDescent="0.2">
      <c r="B110" s="105">
        <v>4254</v>
      </c>
      <c r="C110" s="106" t="s">
        <v>121</v>
      </c>
      <c r="D110" s="106"/>
      <c r="E110" s="106"/>
      <c r="F110" s="106"/>
      <c r="G110" s="106"/>
      <c r="H110" s="106"/>
      <c r="I110" s="86">
        <v>91</v>
      </c>
      <c r="J110" s="89">
        <v>0</v>
      </c>
      <c r="K110" s="89">
        <v>0</v>
      </c>
      <c r="L110" s="88" t="str">
        <f t="shared" si="1"/>
        <v>-</v>
      </c>
    </row>
    <row r="111" spans="2:12" x14ac:dyDescent="0.2">
      <c r="B111" s="105">
        <v>4255</v>
      </c>
      <c r="C111" s="106" t="s">
        <v>122</v>
      </c>
      <c r="D111" s="106"/>
      <c r="E111" s="106"/>
      <c r="F111" s="106"/>
      <c r="G111" s="106"/>
      <c r="H111" s="106"/>
      <c r="I111" s="86">
        <v>92</v>
      </c>
      <c r="J111" s="89">
        <v>2098.4</v>
      </c>
      <c r="K111" s="89">
        <v>5816.98</v>
      </c>
      <c r="L111" s="88">
        <f t="shared" si="1"/>
        <v>277.2102554327106</v>
      </c>
    </row>
    <row r="112" spans="2:12" x14ac:dyDescent="0.2">
      <c r="B112" s="105">
        <v>4256</v>
      </c>
      <c r="C112" s="106" t="s">
        <v>123</v>
      </c>
      <c r="D112" s="106"/>
      <c r="E112" s="106"/>
      <c r="F112" s="106"/>
      <c r="G112" s="106"/>
      <c r="H112" s="106"/>
      <c r="I112" s="86">
        <v>93</v>
      </c>
      <c r="J112" s="89">
        <v>0</v>
      </c>
      <c r="K112" s="89">
        <v>0</v>
      </c>
      <c r="L112" s="88" t="str">
        <f t="shared" si="1"/>
        <v>-</v>
      </c>
    </row>
    <row r="113" spans="2:12" x14ac:dyDescent="0.2">
      <c r="B113" s="105">
        <v>4257</v>
      </c>
      <c r="C113" s="106" t="s">
        <v>124</v>
      </c>
      <c r="D113" s="106"/>
      <c r="E113" s="106"/>
      <c r="F113" s="106"/>
      <c r="G113" s="106"/>
      <c r="H113" s="106"/>
      <c r="I113" s="86">
        <v>94</v>
      </c>
      <c r="J113" s="89">
        <v>11814.27</v>
      </c>
      <c r="K113" s="89">
        <v>24265</v>
      </c>
      <c r="L113" s="88">
        <f t="shared" si="1"/>
        <v>205.38721393704392</v>
      </c>
    </row>
    <row r="114" spans="2:12" x14ac:dyDescent="0.2">
      <c r="B114" s="105">
        <v>4258</v>
      </c>
      <c r="C114" s="106" t="s">
        <v>125</v>
      </c>
      <c r="D114" s="106"/>
      <c r="E114" s="106"/>
      <c r="F114" s="106"/>
      <c r="G114" s="106"/>
      <c r="H114" s="106"/>
      <c r="I114" s="86">
        <v>95</v>
      </c>
      <c r="J114" s="89">
        <v>0</v>
      </c>
      <c r="K114" s="89">
        <v>0</v>
      </c>
      <c r="L114" s="88" t="str">
        <f t="shared" si="1"/>
        <v>-</v>
      </c>
    </row>
    <row r="115" spans="2:12" x14ac:dyDescent="0.2">
      <c r="B115" s="105">
        <v>4259</v>
      </c>
      <c r="C115" s="106" t="s">
        <v>126</v>
      </c>
      <c r="D115" s="106"/>
      <c r="E115" s="106"/>
      <c r="F115" s="106"/>
      <c r="G115" s="106"/>
      <c r="H115" s="106"/>
      <c r="I115" s="86">
        <v>96</v>
      </c>
      <c r="J115" s="89">
        <v>23443.63</v>
      </c>
      <c r="K115" s="89">
        <v>34166.050000000003</v>
      </c>
      <c r="L115" s="88">
        <f t="shared" si="1"/>
        <v>145.73702963235641</v>
      </c>
    </row>
    <row r="116" spans="2:12" ht="12.75" customHeight="1" x14ac:dyDescent="0.2">
      <c r="B116" s="105">
        <v>426</v>
      </c>
      <c r="C116" s="106" t="s">
        <v>127</v>
      </c>
      <c r="D116" s="106"/>
      <c r="E116" s="106"/>
      <c r="F116" s="106"/>
      <c r="G116" s="106"/>
      <c r="H116" s="106"/>
      <c r="I116" s="86">
        <v>97</v>
      </c>
      <c r="J116" s="87">
        <f>ROUND(SUM(J117:J120),2)</f>
        <v>772.47</v>
      </c>
      <c r="K116" s="87">
        <f>ROUND(SUM(K117:K120),2)</f>
        <v>6494.39</v>
      </c>
      <c r="L116" s="88">
        <f t="shared" si="1"/>
        <v>840.73038435149579</v>
      </c>
    </row>
    <row r="117" spans="2:12" x14ac:dyDescent="0.2">
      <c r="B117" s="105">
        <v>4261</v>
      </c>
      <c r="C117" s="106" t="s">
        <v>128</v>
      </c>
      <c r="D117" s="106"/>
      <c r="E117" s="106"/>
      <c r="F117" s="106"/>
      <c r="G117" s="106"/>
      <c r="H117" s="106"/>
      <c r="I117" s="86">
        <v>98</v>
      </c>
      <c r="J117" s="89">
        <v>617.74</v>
      </c>
      <c r="K117" s="89">
        <v>4983.72</v>
      </c>
      <c r="L117" s="88">
        <f t="shared" si="1"/>
        <v>806.76660083530294</v>
      </c>
    </row>
    <row r="118" spans="2:12" x14ac:dyDescent="0.2">
      <c r="B118" s="105">
        <v>4262</v>
      </c>
      <c r="C118" s="106" t="s">
        <v>129</v>
      </c>
      <c r="D118" s="106"/>
      <c r="E118" s="106"/>
      <c r="F118" s="106"/>
      <c r="G118" s="106"/>
      <c r="H118" s="106"/>
      <c r="I118" s="86">
        <v>99</v>
      </c>
      <c r="J118" s="89">
        <v>154.72999999999999</v>
      </c>
      <c r="K118" s="89">
        <v>33.020000000000003</v>
      </c>
      <c r="L118" s="88">
        <f t="shared" si="1"/>
        <v>21.340399405415887</v>
      </c>
    </row>
    <row r="119" spans="2:12" x14ac:dyDescent="0.2">
      <c r="B119" s="105">
        <v>4263</v>
      </c>
      <c r="C119" s="106" t="s">
        <v>130</v>
      </c>
      <c r="D119" s="106"/>
      <c r="E119" s="106"/>
      <c r="F119" s="106"/>
      <c r="G119" s="106"/>
      <c r="H119" s="106"/>
      <c r="I119" s="86">
        <v>100</v>
      </c>
      <c r="J119" s="89">
        <v>0</v>
      </c>
      <c r="K119" s="89">
        <v>0</v>
      </c>
      <c r="L119" s="88" t="str">
        <f t="shared" si="1"/>
        <v>-</v>
      </c>
    </row>
    <row r="120" spans="2:12" x14ac:dyDescent="0.2">
      <c r="B120" s="105">
        <v>4264</v>
      </c>
      <c r="C120" s="106" t="s">
        <v>131</v>
      </c>
      <c r="D120" s="106"/>
      <c r="E120" s="106"/>
      <c r="F120" s="106"/>
      <c r="G120" s="106"/>
      <c r="H120" s="106"/>
      <c r="I120" s="86">
        <v>101</v>
      </c>
      <c r="J120" s="89">
        <v>0</v>
      </c>
      <c r="K120" s="89">
        <v>1477.65</v>
      </c>
      <c r="L120" s="88" t="str">
        <f t="shared" si="1"/>
        <v>-</v>
      </c>
    </row>
    <row r="121" spans="2:12" ht="12.75" customHeight="1" x14ac:dyDescent="0.2">
      <c r="B121" s="105">
        <v>429</v>
      </c>
      <c r="C121" s="106" t="s">
        <v>132</v>
      </c>
      <c r="D121" s="106"/>
      <c r="E121" s="106"/>
      <c r="F121" s="106"/>
      <c r="G121" s="106"/>
      <c r="H121" s="106"/>
      <c r="I121" s="86">
        <v>102</v>
      </c>
      <c r="J121" s="87">
        <f>ROUND(SUM(J122:J126),2)</f>
        <v>3055.38</v>
      </c>
      <c r="K121" s="87">
        <f>ROUND(SUM(K122:K126),2)</f>
        <v>5440.05</v>
      </c>
      <c r="L121" s="88">
        <f t="shared" si="1"/>
        <v>178.04822968010527</v>
      </c>
    </row>
    <row r="122" spans="2:12" x14ac:dyDescent="0.2">
      <c r="B122" s="105">
        <v>4291</v>
      </c>
      <c r="C122" s="106" t="s">
        <v>133</v>
      </c>
      <c r="D122" s="106"/>
      <c r="E122" s="106"/>
      <c r="F122" s="106"/>
      <c r="G122" s="106"/>
      <c r="H122" s="106"/>
      <c r="I122" s="86">
        <v>103</v>
      </c>
      <c r="J122" s="89">
        <v>92.4</v>
      </c>
      <c r="K122" s="89">
        <v>261.55</v>
      </c>
      <c r="L122" s="88">
        <f t="shared" si="1"/>
        <v>283.06277056277054</v>
      </c>
    </row>
    <row r="123" spans="2:12" x14ac:dyDescent="0.2">
      <c r="B123" s="105">
        <v>4292</v>
      </c>
      <c r="C123" s="106" t="s">
        <v>134</v>
      </c>
      <c r="D123" s="106"/>
      <c r="E123" s="106"/>
      <c r="F123" s="106"/>
      <c r="G123" s="106"/>
      <c r="H123" s="106"/>
      <c r="I123" s="86">
        <v>104</v>
      </c>
      <c r="J123" s="89">
        <v>0</v>
      </c>
      <c r="K123" s="89">
        <v>0</v>
      </c>
      <c r="L123" s="88" t="str">
        <f t="shared" si="1"/>
        <v>-</v>
      </c>
    </row>
    <row r="124" spans="2:12" x14ac:dyDescent="0.2">
      <c r="B124" s="105">
        <v>4293</v>
      </c>
      <c r="C124" s="106" t="s">
        <v>39</v>
      </c>
      <c r="D124" s="106"/>
      <c r="E124" s="106"/>
      <c r="F124" s="106"/>
      <c r="G124" s="106"/>
      <c r="H124" s="106"/>
      <c r="I124" s="86">
        <v>105</v>
      </c>
      <c r="J124" s="89">
        <v>0</v>
      </c>
      <c r="K124" s="89">
        <v>102</v>
      </c>
      <c r="L124" s="88" t="str">
        <f t="shared" si="1"/>
        <v>-</v>
      </c>
    </row>
    <row r="125" spans="2:12" x14ac:dyDescent="0.2">
      <c r="B125" s="105">
        <v>4294</v>
      </c>
      <c r="C125" s="106" t="s">
        <v>135</v>
      </c>
      <c r="D125" s="106"/>
      <c r="E125" s="106"/>
      <c r="F125" s="106"/>
      <c r="G125" s="106"/>
      <c r="H125" s="106"/>
      <c r="I125" s="86">
        <v>106</v>
      </c>
      <c r="J125" s="89">
        <v>1125</v>
      </c>
      <c r="K125" s="89">
        <v>2220</v>
      </c>
      <c r="L125" s="88">
        <f t="shared" si="1"/>
        <v>197.33333333333334</v>
      </c>
    </row>
    <row r="126" spans="2:12" x14ac:dyDescent="0.2">
      <c r="B126" s="105">
        <v>4295</v>
      </c>
      <c r="C126" s="106" t="s">
        <v>136</v>
      </c>
      <c r="D126" s="106"/>
      <c r="E126" s="106"/>
      <c r="F126" s="106"/>
      <c r="G126" s="106"/>
      <c r="H126" s="106"/>
      <c r="I126" s="86">
        <v>107</v>
      </c>
      <c r="J126" s="89">
        <v>1837.98</v>
      </c>
      <c r="K126" s="89">
        <v>2856.5</v>
      </c>
      <c r="L126" s="88">
        <f t="shared" si="1"/>
        <v>155.41518406076236</v>
      </c>
    </row>
    <row r="127" spans="2:12" x14ac:dyDescent="0.2">
      <c r="B127" s="105">
        <v>43</v>
      </c>
      <c r="C127" s="106" t="s">
        <v>137</v>
      </c>
      <c r="D127" s="106"/>
      <c r="E127" s="106"/>
      <c r="F127" s="106"/>
      <c r="G127" s="106"/>
      <c r="H127" s="106"/>
      <c r="I127" s="86">
        <v>108</v>
      </c>
      <c r="J127" s="89">
        <v>0</v>
      </c>
      <c r="K127" s="89">
        <v>907.65</v>
      </c>
      <c r="L127" s="88" t="str">
        <f t="shared" si="1"/>
        <v>-</v>
      </c>
    </row>
    <row r="128" spans="2:12" ht="12.75" customHeight="1" x14ac:dyDescent="0.2">
      <c r="B128" s="105">
        <v>44</v>
      </c>
      <c r="C128" s="106" t="s">
        <v>138</v>
      </c>
      <c r="D128" s="106"/>
      <c r="E128" s="106"/>
      <c r="F128" s="106"/>
      <c r="G128" s="106"/>
      <c r="H128" s="106"/>
      <c r="I128" s="86">
        <v>109</v>
      </c>
      <c r="J128" s="87">
        <f>ROUND(J129+J130+J134,2)</f>
        <v>402.14</v>
      </c>
      <c r="K128" s="87">
        <f>ROUND(K129+K130+K134,2)</f>
        <v>601.07000000000005</v>
      </c>
      <c r="L128" s="88">
        <f t="shared" si="1"/>
        <v>149.46784701845129</v>
      </c>
    </row>
    <row r="129" spans="2:12" x14ac:dyDescent="0.2">
      <c r="B129" s="105">
        <v>441</v>
      </c>
      <c r="C129" s="106" t="s">
        <v>139</v>
      </c>
      <c r="D129" s="106"/>
      <c r="E129" s="106"/>
      <c r="F129" s="106"/>
      <c r="G129" s="106"/>
      <c r="H129" s="106"/>
      <c r="I129" s="86">
        <v>110</v>
      </c>
      <c r="J129" s="89">
        <v>0</v>
      </c>
      <c r="K129" s="89">
        <v>0</v>
      </c>
      <c r="L129" s="88" t="str">
        <f t="shared" si="1"/>
        <v>-</v>
      </c>
    </row>
    <row r="130" spans="2:12" ht="12.75" customHeight="1" x14ac:dyDescent="0.2">
      <c r="B130" s="105">
        <v>442</v>
      </c>
      <c r="C130" s="106" t="s">
        <v>140</v>
      </c>
      <c r="D130" s="106"/>
      <c r="E130" s="106"/>
      <c r="F130" s="106"/>
      <c r="G130" s="106"/>
      <c r="H130" s="106"/>
      <c r="I130" s="86">
        <v>111</v>
      </c>
      <c r="J130" s="87">
        <f>ROUND(SUM(J131:J133),2)</f>
        <v>0</v>
      </c>
      <c r="K130" s="87">
        <f>ROUND(SUM(K131:K133),2)</f>
        <v>0</v>
      </c>
      <c r="L130" s="88" t="str">
        <f t="shared" si="1"/>
        <v>-</v>
      </c>
    </row>
    <row r="131" spans="2:12" x14ac:dyDescent="0.2">
      <c r="B131" s="105">
        <v>4421</v>
      </c>
      <c r="C131" s="106" t="s">
        <v>141</v>
      </c>
      <c r="D131" s="106"/>
      <c r="E131" s="106"/>
      <c r="F131" s="106"/>
      <c r="G131" s="106"/>
      <c r="H131" s="106"/>
      <c r="I131" s="86">
        <v>112</v>
      </c>
      <c r="J131" s="89">
        <v>0</v>
      </c>
      <c r="K131" s="89">
        <v>0</v>
      </c>
      <c r="L131" s="88" t="str">
        <f t="shared" si="1"/>
        <v>-</v>
      </c>
    </row>
    <row r="132" spans="2:12" x14ac:dyDescent="0.2">
      <c r="B132" s="105">
        <v>4422</v>
      </c>
      <c r="C132" s="106" t="s">
        <v>142</v>
      </c>
      <c r="D132" s="106"/>
      <c r="E132" s="106"/>
      <c r="F132" s="106"/>
      <c r="G132" s="106"/>
      <c r="H132" s="106"/>
      <c r="I132" s="86">
        <v>113</v>
      </c>
      <c r="J132" s="89">
        <v>0</v>
      </c>
      <c r="K132" s="89">
        <v>0</v>
      </c>
      <c r="L132" s="88" t="str">
        <f t="shared" si="1"/>
        <v>-</v>
      </c>
    </row>
    <row r="133" spans="2:12" x14ac:dyDescent="0.2">
      <c r="B133" s="105">
        <v>4423</v>
      </c>
      <c r="C133" s="106" t="s">
        <v>143</v>
      </c>
      <c r="D133" s="106"/>
      <c r="E133" s="106"/>
      <c r="F133" s="106"/>
      <c r="G133" s="106"/>
      <c r="H133" s="106"/>
      <c r="I133" s="86">
        <v>114</v>
      </c>
      <c r="J133" s="89">
        <v>0</v>
      </c>
      <c r="K133" s="89">
        <v>0</v>
      </c>
      <c r="L133" s="88" t="str">
        <f t="shared" si="1"/>
        <v>-</v>
      </c>
    </row>
    <row r="134" spans="2:12" ht="12.75" customHeight="1" x14ac:dyDescent="0.2">
      <c r="B134" s="105">
        <v>443</v>
      </c>
      <c r="C134" s="106" t="s">
        <v>144</v>
      </c>
      <c r="D134" s="106"/>
      <c r="E134" s="106"/>
      <c r="F134" s="106"/>
      <c r="G134" s="106"/>
      <c r="H134" s="106"/>
      <c r="I134" s="86">
        <v>115</v>
      </c>
      <c r="J134" s="87">
        <f>ROUND(SUM(J135:J138),2)</f>
        <v>402.14</v>
      </c>
      <c r="K134" s="87">
        <f>ROUND(SUM(K135:K138),2)</f>
        <v>601.07000000000005</v>
      </c>
      <c r="L134" s="88">
        <f t="shared" si="1"/>
        <v>149.46784701845129</v>
      </c>
    </row>
    <row r="135" spans="2:12" x14ac:dyDescent="0.2">
      <c r="B135" s="105">
        <v>4431</v>
      </c>
      <c r="C135" s="106" t="s">
        <v>145</v>
      </c>
      <c r="D135" s="106"/>
      <c r="E135" s="106"/>
      <c r="F135" s="106"/>
      <c r="G135" s="106"/>
      <c r="H135" s="106"/>
      <c r="I135" s="86">
        <v>116</v>
      </c>
      <c r="J135" s="89">
        <v>351.09</v>
      </c>
      <c r="K135" s="89">
        <v>482.15</v>
      </c>
      <c r="L135" s="88">
        <f t="shared" si="1"/>
        <v>137.32945968270243</v>
      </c>
    </row>
    <row r="136" spans="2:12" x14ac:dyDescent="0.2">
      <c r="B136" s="105">
        <v>4432</v>
      </c>
      <c r="C136" s="106" t="s">
        <v>146</v>
      </c>
      <c r="D136" s="106"/>
      <c r="E136" s="106"/>
      <c r="F136" s="106"/>
      <c r="G136" s="106"/>
      <c r="H136" s="106"/>
      <c r="I136" s="86">
        <v>117</v>
      </c>
      <c r="J136" s="89">
        <v>40.71</v>
      </c>
      <c r="K136" s="89">
        <v>68.790000000000006</v>
      </c>
      <c r="L136" s="88">
        <f t="shared" si="1"/>
        <v>168.9756816507001</v>
      </c>
    </row>
    <row r="137" spans="2:12" x14ac:dyDescent="0.2">
      <c r="B137" s="105">
        <v>4433</v>
      </c>
      <c r="C137" s="106" t="s">
        <v>147</v>
      </c>
      <c r="D137" s="106"/>
      <c r="E137" s="106"/>
      <c r="F137" s="106"/>
      <c r="G137" s="106"/>
      <c r="H137" s="106"/>
      <c r="I137" s="86">
        <v>118</v>
      </c>
      <c r="J137" s="89">
        <v>1.07</v>
      </c>
      <c r="K137" s="89">
        <v>0</v>
      </c>
      <c r="L137" s="88">
        <f t="shared" ref="L137:L174" si="2">IF(J137&gt;0,IF(K137/J137&gt;=100,"&gt;&gt;100",K137/J137*100),"-")</f>
        <v>0</v>
      </c>
    </row>
    <row r="138" spans="2:12" x14ac:dyDescent="0.2">
      <c r="B138" s="105">
        <v>4434</v>
      </c>
      <c r="C138" s="106" t="s">
        <v>148</v>
      </c>
      <c r="D138" s="106"/>
      <c r="E138" s="106"/>
      <c r="F138" s="106"/>
      <c r="G138" s="106"/>
      <c r="H138" s="106"/>
      <c r="I138" s="86">
        <v>119</v>
      </c>
      <c r="J138" s="89">
        <v>9.27</v>
      </c>
      <c r="K138" s="89">
        <v>50.13</v>
      </c>
      <c r="L138" s="88">
        <f t="shared" si="2"/>
        <v>540.77669902912623</v>
      </c>
    </row>
    <row r="139" spans="2:12" ht="12.75" customHeight="1" x14ac:dyDescent="0.2">
      <c r="B139" s="105">
        <v>45</v>
      </c>
      <c r="C139" s="106" t="s">
        <v>149</v>
      </c>
      <c r="D139" s="106"/>
      <c r="E139" s="106"/>
      <c r="F139" s="106"/>
      <c r="G139" s="106"/>
      <c r="H139" s="106"/>
      <c r="I139" s="86">
        <v>120</v>
      </c>
      <c r="J139" s="87">
        <f>ROUND(J140+J144,2)</f>
        <v>0</v>
      </c>
      <c r="K139" s="87">
        <f>ROUND(K140+K144,2)</f>
        <v>0</v>
      </c>
      <c r="L139" s="88" t="str">
        <f t="shared" si="2"/>
        <v>-</v>
      </c>
    </row>
    <row r="140" spans="2:12" ht="12.75" customHeight="1" x14ac:dyDescent="0.2">
      <c r="B140" s="105">
        <v>451</v>
      </c>
      <c r="C140" s="106" t="s">
        <v>150</v>
      </c>
      <c r="D140" s="106"/>
      <c r="E140" s="106"/>
      <c r="F140" s="106"/>
      <c r="G140" s="106"/>
      <c r="H140" s="106"/>
      <c r="I140" s="86">
        <v>121</v>
      </c>
      <c r="J140" s="87">
        <f>ROUND(SUM(J141:J143),2)</f>
        <v>0</v>
      </c>
      <c r="K140" s="87">
        <f>ROUND(SUM(K141:K143),2)</f>
        <v>0</v>
      </c>
      <c r="L140" s="88" t="str">
        <f t="shared" si="2"/>
        <v>-</v>
      </c>
    </row>
    <row r="141" spans="2:12" x14ac:dyDescent="0.2">
      <c r="B141" s="105">
        <v>4511</v>
      </c>
      <c r="C141" s="106" t="s">
        <v>151</v>
      </c>
      <c r="D141" s="106"/>
      <c r="E141" s="106"/>
      <c r="F141" s="106"/>
      <c r="G141" s="106"/>
      <c r="H141" s="106"/>
      <c r="I141" s="86">
        <v>122</v>
      </c>
      <c r="J141" s="89">
        <v>0</v>
      </c>
      <c r="K141" s="89">
        <v>0</v>
      </c>
      <c r="L141" s="88" t="str">
        <f t="shared" si="2"/>
        <v>-</v>
      </c>
    </row>
    <row r="142" spans="2:12" x14ac:dyDescent="0.2">
      <c r="B142" s="105">
        <v>4512</v>
      </c>
      <c r="C142" s="106" t="s">
        <v>152</v>
      </c>
      <c r="D142" s="106"/>
      <c r="E142" s="106"/>
      <c r="F142" s="106"/>
      <c r="G142" s="106"/>
      <c r="H142" s="106"/>
      <c r="I142" s="86">
        <v>123</v>
      </c>
      <c r="J142" s="89">
        <v>0</v>
      </c>
      <c r="K142" s="89">
        <v>0</v>
      </c>
      <c r="L142" s="88" t="str">
        <f t="shared" si="2"/>
        <v>-</v>
      </c>
    </row>
    <row r="143" spans="2:12" x14ac:dyDescent="0.2">
      <c r="B143" s="105">
        <v>4513</v>
      </c>
      <c r="C143" s="106" t="s">
        <v>153</v>
      </c>
      <c r="D143" s="106"/>
      <c r="E143" s="106"/>
      <c r="F143" s="106"/>
      <c r="G143" s="106"/>
      <c r="H143" s="106"/>
      <c r="I143" s="86">
        <v>124</v>
      </c>
      <c r="J143" s="89">
        <v>0</v>
      </c>
      <c r="K143" s="89">
        <v>0</v>
      </c>
      <c r="L143" s="88" t="str">
        <f t="shared" si="2"/>
        <v>-</v>
      </c>
    </row>
    <row r="144" spans="2:12" ht="12.75" customHeight="1" x14ac:dyDescent="0.2">
      <c r="B144" s="105">
        <v>452</v>
      </c>
      <c r="C144" s="106" t="s">
        <v>154</v>
      </c>
      <c r="D144" s="106"/>
      <c r="E144" s="106"/>
      <c r="F144" s="106"/>
      <c r="G144" s="106"/>
      <c r="H144" s="106"/>
      <c r="I144" s="86">
        <v>125</v>
      </c>
      <c r="J144" s="87">
        <f>ROUND(J145+J146,2)</f>
        <v>0</v>
      </c>
      <c r="K144" s="87">
        <f>ROUND(K145+K146,2)</f>
        <v>0</v>
      </c>
      <c r="L144" s="88" t="str">
        <f t="shared" si="2"/>
        <v>-</v>
      </c>
    </row>
    <row r="145" spans="2:12" x14ac:dyDescent="0.2">
      <c r="B145" s="105">
        <v>4521</v>
      </c>
      <c r="C145" s="106" t="s">
        <v>155</v>
      </c>
      <c r="D145" s="106"/>
      <c r="E145" s="106"/>
      <c r="F145" s="106"/>
      <c r="G145" s="106"/>
      <c r="H145" s="106"/>
      <c r="I145" s="86">
        <v>126</v>
      </c>
      <c r="J145" s="89">
        <v>0</v>
      </c>
      <c r="K145" s="89">
        <v>0</v>
      </c>
      <c r="L145" s="88" t="str">
        <f t="shared" si="2"/>
        <v>-</v>
      </c>
    </row>
    <row r="146" spans="2:12" x14ac:dyDescent="0.2">
      <c r="B146" s="105">
        <v>4522</v>
      </c>
      <c r="C146" s="106" t="s">
        <v>156</v>
      </c>
      <c r="D146" s="106"/>
      <c r="E146" s="106"/>
      <c r="F146" s="106"/>
      <c r="G146" s="106"/>
      <c r="H146" s="106"/>
      <c r="I146" s="86">
        <v>127</v>
      </c>
      <c r="J146" s="89">
        <v>0</v>
      </c>
      <c r="K146" s="89">
        <v>0</v>
      </c>
      <c r="L146" s="88" t="str">
        <f t="shared" si="2"/>
        <v>-</v>
      </c>
    </row>
    <row r="147" spans="2:12" ht="12.75" customHeight="1" x14ac:dyDescent="0.2">
      <c r="B147" s="105">
        <v>46</v>
      </c>
      <c r="C147" s="106" t="s">
        <v>157</v>
      </c>
      <c r="D147" s="106"/>
      <c r="E147" s="106"/>
      <c r="F147" s="106"/>
      <c r="G147" s="106"/>
      <c r="H147" s="106"/>
      <c r="I147" s="86">
        <v>128</v>
      </c>
      <c r="J147" s="87">
        <f>ROUND(J148+J153,2)</f>
        <v>287.52</v>
      </c>
      <c r="K147" s="87">
        <f>ROUND(K148+K153,2)</f>
        <v>156.93</v>
      </c>
      <c r="L147" s="88">
        <f t="shared" si="2"/>
        <v>54.580550918197005</v>
      </c>
    </row>
    <row r="148" spans="2:12" ht="12.75" customHeight="1" x14ac:dyDescent="0.2">
      <c r="B148" s="105">
        <v>461</v>
      </c>
      <c r="C148" s="106" t="s">
        <v>158</v>
      </c>
      <c r="D148" s="106"/>
      <c r="E148" s="106"/>
      <c r="F148" s="106"/>
      <c r="G148" s="106"/>
      <c r="H148" s="106"/>
      <c r="I148" s="86">
        <v>129</v>
      </c>
      <c r="J148" s="87">
        <f>ROUND(SUM(J149:J152),2)</f>
        <v>0</v>
      </c>
      <c r="K148" s="87">
        <f>ROUND(SUM(K149:K152),2)</f>
        <v>135</v>
      </c>
      <c r="L148" s="88" t="str">
        <f t="shared" si="2"/>
        <v>-</v>
      </c>
    </row>
    <row r="149" spans="2:12" x14ac:dyDescent="0.2">
      <c r="B149" s="105">
        <v>4611</v>
      </c>
      <c r="C149" s="106" t="s">
        <v>159</v>
      </c>
      <c r="D149" s="106"/>
      <c r="E149" s="106"/>
      <c r="F149" s="106"/>
      <c r="G149" s="106"/>
      <c r="H149" s="106"/>
      <c r="I149" s="86">
        <v>130</v>
      </c>
      <c r="J149" s="89">
        <v>0</v>
      </c>
      <c r="K149" s="89">
        <v>135</v>
      </c>
      <c r="L149" s="88" t="str">
        <f t="shared" si="2"/>
        <v>-</v>
      </c>
    </row>
    <row r="150" spans="2:12" x14ac:dyDescent="0.2">
      <c r="B150" s="105">
        <v>4612</v>
      </c>
      <c r="C150" s="106" t="s">
        <v>160</v>
      </c>
      <c r="D150" s="106"/>
      <c r="E150" s="106"/>
      <c r="F150" s="106"/>
      <c r="G150" s="106"/>
      <c r="H150" s="106"/>
      <c r="I150" s="86">
        <v>131</v>
      </c>
      <c r="J150" s="89">
        <v>0</v>
      </c>
      <c r="K150" s="89">
        <v>0</v>
      </c>
      <c r="L150" s="88" t="str">
        <f t="shared" si="2"/>
        <v>-</v>
      </c>
    </row>
    <row r="151" spans="2:12" x14ac:dyDescent="0.2">
      <c r="B151" s="105">
        <v>4613</v>
      </c>
      <c r="C151" s="106" t="s">
        <v>161</v>
      </c>
      <c r="D151" s="106"/>
      <c r="E151" s="106"/>
      <c r="F151" s="106"/>
      <c r="G151" s="106"/>
      <c r="H151" s="106"/>
      <c r="I151" s="86">
        <v>132</v>
      </c>
      <c r="J151" s="89">
        <v>0</v>
      </c>
      <c r="K151" s="89">
        <v>0</v>
      </c>
      <c r="L151" s="88" t="str">
        <f t="shared" si="2"/>
        <v>-</v>
      </c>
    </row>
    <row r="152" spans="2:12" x14ac:dyDescent="0.2">
      <c r="B152" s="105">
        <v>4614</v>
      </c>
      <c r="C152" s="106" t="s">
        <v>162</v>
      </c>
      <c r="D152" s="106"/>
      <c r="E152" s="106"/>
      <c r="F152" s="106"/>
      <c r="G152" s="106"/>
      <c r="H152" s="106"/>
      <c r="I152" s="86">
        <v>133</v>
      </c>
      <c r="J152" s="89">
        <v>0</v>
      </c>
      <c r="K152" s="89">
        <v>0</v>
      </c>
      <c r="L152" s="88" t="str">
        <f t="shared" si="2"/>
        <v>-</v>
      </c>
    </row>
    <row r="153" spans="2:12" ht="12.75" customHeight="1" x14ac:dyDescent="0.2">
      <c r="B153" s="105">
        <v>462</v>
      </c>
      <c r="C153" s="106" t="s">
        <v>163</v>
      </c>
      <c r="D153" s="106"/>
      <c r="E153" s="106"/>
      <c r="F153" s="106"/>
      <c r="G153" s="106"/>
      <c r="H153" s="106"/>
      <c r="I153" s="86">
        <v>134</v>
      </c>
      <c r="J153" s="87">
        <f>ROUND(SUM(J154:J157),2)</f>
        <v>287.52</v>
      </c>
      <c r="K153" s="87">
        <f>ROUND(SUM(K154:K157),2)</f>
        <v>21.93</v>
      </c>
      <c r="L153" s="88">
        <f t="shared" si="2"/>
        <v>7.6272954924874794</v>
      </c>
    </row>
    <row r="154" spans="2:12" x14ac:dyDescent="0.2">
      <c r="B154" s="105">
        <v>4621</v>
      </c>
      <c r="C154" s="106" t="s">
        <v>164</v>
      </c>
      <c r="D154" s="106"/>
      <c r="E154" s="106"/>
      <c r="F154" s="106"/>
      <c r="G154" s="106"/>
      <c r="H154" s="106"/>
      <c r="I154" s="86">
        <v>135</v>
      </c>
      <c r="J154" s="89">
        <v>0</v>
      </c>
      <c r="K154" s="89">
        <v>0</v>
      </c>
      <c r="L154" s="88" t="str">
        <f t="shared" si="2"/>
        <v>-</v>
      </c>
    </row>
    <row r="155" spans="2:12" x14ac:dyDescent="0.2">
      <c r="B155" s="105">
        <v>4622</v>
      </c>
      <c r="C155" s="106" t="s">
        <v>165</v>
      </c>
      <c r="D155" s="106"/>
      <c r="E155" s="106"/>
      <c r="F155" s="106"/>
      <c r="G155" s="106"/>
      <c r="H155" s="106"/>
      <c r="I155" s="86">
        <v>136</v>
      </c>
      <c r="J155" s="89">
        <v>236</v>
      </c>
      <c r="K155" s="89">
        <v>0</v>
      </c>
      <c r="L155" s="88">
        <f t="shared" si="2"/>
        <v>0</v>
      </c>
    </row>
    <row r="156" spans="2:12" x14ac:dyDescent="0.2">
      <c r="B156" s="105">
        <v>4623</v>
      </c>
      <c r="C156" s="106" t="s">
        <v>166</v>
      </c>
      <c r="D156" s="106"/>
      <c r="E156" s="106"/>
      <c r="F156" s="106"/>
      <c r="G156" s="106"/>
      <c r="H156" s="106"/>
      <c r="I156" s="86">
        <v>137</v>
      </c>
      <c r="J156" s="89">
        <v>0</v>
      </c>
      <c r="K156" s="89">
        <v>0</v>
      </c>
      <c r="L156" s="88" t="str">
        <f t="shared" si="2"/>
        <v>-</v>
      </c>
    </row>
    <row r="157" spans="2:12" x14ac:dyDescent="0.2">
      <c r="B157" s="105">
        <v>4624</v>
      </c>
      <c r="C157" s="106" t="s">
        <v>167</v>
      </c>
      <c r="D157" s="106"/>
      <c r="E157" s="106"/>
      <c r="F157" s="106"/>
      <c r="G157" s="106"/>
      <c r="H157" s="106"/>
      <c r="I157" s="86">
        <v>138</v>
      </c>
      <c r="J157" s="89">
        <v>51.52</v>
      </c>
      <c r="K157" s="89">
        <v>21.93</v>
      </c>
      <c r="L157" s="88">
        <f t="shared" si="2"/>
        <v>42.565993788819874</v>
      </c>
    </row>
    <row r="158" spans="2:12" ht="12.75" customHeight="1" x14ac:dyDescent="0.2">
      <c r="B158" s="105">
        <v>47</v>
      </c>
      <c r="C158" s="106" t="s">
        <v>168</v>
      </c>
      <c r="D158" s="106"/>
      <c r="E158" s="106"/>
      <c r="F158" s="106"/>
      <c r="G158" s="106"/>
      <c r="H158" s="106"/>
      <c r="I158" s="86">
        <v>139</v>
      </c>
      <c r="J158" s="87">
        <f>ROUND(SUM(J159:J162),2)</f>
        <v>0</v>
      </c>
      <c r="K158" s="87">
        <f>ROUND(SUM(K159:K162),2)</f>
        <v>0</v>
      </c>
      <c r="L158" s="88" t="str">
        <f t="shared" si="2"/>
        <v>-</v>
      </c>
    </row>
    <row r="159" spans="2:12" ht="12.75" customHeight="1" x14ac:dyDescent="0.2">
      <c r="B159" s="105">
        <v>4711</v>
      </c>
      <c r="C159" s="106" t="s">
        <v>169</v>
      </c>
      <c r="D159" s="106"/>
      <c r="E159" s="106"/>
      <c r="F159" s="106"/>
      <c r="G159" s="106"/>
      <c r="H159" s="106"/>
      <c r="I159" s="86">
        <v>140</v>
      </c>
      <c r="J159" s="89">
        <v>0</v>
      </c>
      <c r="K159" s="89">
        <v>0</v>
      </c>
      <c r="L159" s="88" t="str">
        <f t="shared" si="2"/>
        <v>-</v>
      </c>
    </row>
    <row r="160" spans="2:12" ht="12.75" customHeight="1" x14ac:dyDescent="0.2">
      <c r="B160" s="105">
        <v>4712</v>
      </c>
      <c r="C160" s="106" t="s">
        <v>170</v>
      </c>
      <c r="D160" s="106"/>
      <c r="E160" s="106"/>
      <c r="F160" s="106"/>
      <c r="G160" s="106"/>
      <c r="H160" s="106"/>
      <c r="I160" s="86">
        <v>141</v>
      </c>
      <c r="J160" s="89">
        <v>0</v>
      </c>
      <c r="K160" s="89">
        <v>0</v>
      </c>
      <c r="L160" s="88" t="str">
        <f t="shared" si="2"/>
        <v>-</v>
      </c>
    </row>
    <row r="161" spans="2:12" ht="12.75" customHeight="1" x14ac:dyDescent="0.2">
      <c r="B161" s="105">
        <v>4713</v>
      </c>
      <c r="C161" s="106" t="s">
        <v>171</v>
      </c>
      <c r="D161" s="106"/>
      <c r="E161" s="106"/>
      <c r="F161" s="106"/>
      <c r="G161" s="106"/>
      <c r="H161" s="106"/>
      <c r="I161" s="86">
        <v>142</v>
      </c>
      <c r="J161" s="89">
        <v>0</v>
      </c>
      <c r="K161" s="89">
        <v>0</v>
      </c>
      <c r="L161" s="88" t="str">
        <f t="shared" si="2"/>
        <v>-</v>
      </c>
    </row>
    <row r="162" spans="2:12" ht="12.75" customHeight="1" x14ac:dyDescent="0.2">
      <c r="B162" s="105">
        <v>4714</v>
      </c>
      <c r="C162" s="106" t="s">
        <v>172</v>
      </c>
      <c r="D162" s="106"/>
      <c r="E162" s="106"/>
      <c r="F162" s="106"/>
      <c r="G162" s="106"/>
      <c r="H162" s="106"/>
      <c r="I162" s="86">
        <v>143</v>
      </c>
      <c r="J162" s="89">
        <v>0</v>
      </c>
      <c r="K162" s="89">
        <v>0</v>
      </c>
      <c r="L162" s="88" t="str">
        <f t="shared" si="2"/>
        <v>-</v>
      </c>
    </row>
    <row r="163" spans="2:12" x14ac:dyDescent="0.2">
      <c r="B163" s="105"/>
      <c r="C163" s="106" t="s">
        <v>173</v>
      </c>
      <c r="D163" s="106"/>
      <c r="E163" s="106"/>
      <c r="F163" s="106"/>
      <c r="G163" s="106"/>
      <c r="H163" s="106"/>
      <c r="I163" s="86">
        <v>144</v>
      </c>
      <c r="J163" s="89">
        <v>0</v>
      </c>
      <c r="K163" s="89">
        <v>0</v>
      </c>
      <c r="L163" s="88" t="str">
        <f t="shared" si="2"/>
        <v>-</v>
      </c>
    </row>
    <row r="164" spans="2:12" x14ac:dyDescent="0.2">
      <c r="B164" s="105"/>
      <c r="C164" s="106" t="s">
        <v>174</v>
      </c>
      <c r="D164" s="106"/>
      <c r="E164" s="106"/>
      <c r="F164" s="106"/>
      <c r="G164" s="106"/>
      <c r="H164" s="106"/>
      <c r="I164" s="86">
        <v>145</v>
      </c>
      <c r="J164" s="89">
        <v>0</v>
      </c>
      <c r="K164" s="89">
        <v>0</v>
      </c>
      <c r="L164" s="88" t="str">
        <f t="shared" si="2"/>
        <v>-</v>
      </c>
    </row>
    <row r="165" spans="2:12" ht="12.75" customHeight="1" x14ac:dyDescent="0.2">
      <c r="B165" s="105"/>
      <c r="C165" s="106" t="s">
        <v>175</v>
      </c>
      <c r="D165" s="106"/>
      <c r="E165" s="106"/>
      <c r="F165" s="106"/>
      <c r="G165" s="106"/>
      <c r="H165" s="106"/>
      <c r="I165" s="86">
        <v>146</v>
      </c>
      <c r="J165" s="87">
        <f>ROUND(IF(J164&gt;=J163,J164-J163,0),2)</f>
        <v>0</v>
      </c>
      <c r="K165" s="87">
        <f>ROUND(IF(K164&gt;=K163,K164-K163,0),2)</f>
        <v>0</v>
      </c>
      <c r="L165" s="88" t="str">
        <f t="shared" si="2"/>
        <v>-</v>
      </c>
    </row>
    <row r="166" spans="2:12" ht="12.75" customHeight="1" x14ac:dyDescent="0.2">
      <c r="B166" s="105"/>
      <c r="C166" s="106" t="s">
        <v>176</v>
      </c>
      <c r="D166" s="106"/>
      <c r="E166" s="106"/>
      <c r="F166" s="106"/>
      <c r="G166" s="106"/>
      <c r="H166" s="106"/>
      <c r="I166" s="86">
        <v>147</v>
      </c>
      <c r="J166" s="87">
        <f>ROUND(IF(J163&gt;=J164,J163-J164,0),2)</f>
        <v>0</v>
      </c>
      <c r="K166" s="87">
        <f>ROUND(IF(K163&gt;=K164,K163-K164,0),2)</f>
        <v>0</v>
      </c>
      <c r="L166" s="88" t="str">
        <f t="shared" si="2"/>
        <v>-</v>
      </c>
    </row>
    <row r="167" spans="2:12" ht="12.75" customHeight="1" x14ac:dyDescent="0.2">
      <c r="B167" s="105"/>
      <c r="C167" s="106" t="s">
        <v>177</v>
      </c>
      <c r="D167" s="106"/>
      <c r="E167" s="106"/>
      <c r="F167" s="106"/>
      <c r="G167" s="106"/>
      <c r="H167" s="106"/>
      <c r="I167" s="86">
        <v>148</v>
      </c>
      <c r="J167" s="87">
        <f>ROUND(J73-J165+J166,2)</f>
        <v>92576.18</v>
      </c>
      <c r="K167" s="87">
        <f>ROUND(K73-K165+K166,2)</f>
        <v>163183.04999999999</v>
      </c>
      <c r="L167" s="88">
        <f t="shared" si="2"/>
        <v>176.26893872700299</v>
      </c>
    </row>
    <row r="168" spans="2:12" ht="12.75" customHeight="1" x14ac:dyDescent="0.2">
      <c r="B168" s="105"/>
      <c r="C168" s="106" t="s">
        <v>178</v>
      </c>
      <c r="D168" s="106"/>
      <c r="E168" s="106"/>
      <c r="F168" s="106"/>
      <c r="G168" s="106"/>
      <c r="H168" s="106"/>
      <c r="I168" s="86">
        <v>149</v>
      </c>
      <c r="J168" s="87">
        <f>ROUND(IF(J19&gt;=J167,J19-J167,0),2)</f>
        <v>4837.33</v>
      </c>
      <c r="K168" s="87">
        <f>ROUND(IF(K19&gt;=K167,K19-K167,0),2)</f>
        <v>0</v>
      </c>
      <c r="L168" s="88">
        <f t="shared" si="2"/>
        <v>0</v>
      </c>
    </row>
    <row r="169" spans="2:12" ht="12.75" customHeight="1" x14ac:dyDescent="0.2">
      <c r="B169" s="105"/>
      <c r="C169" s="106" t="s">
        <v>179</v>
      </c>
      <c r="D169" s="106"/>
      <c r="E169" s="106"/>
      <c r="F169" s="106"/>
      <c r="G169" s="106"/>
      <c r="H169" s="106"/>
      <c r="I169" s="86">
        <v>150</v>
      </c>
      <c r="J169" s="87">
        <f>ROUND(IF(J167&gt;=J19,J167-J19,0),2)</f>
        <v>0</v>
      </c>
      <c r="K169" s="87">
        <f>ROUND(IF(K167&gt;=K19,K167-K19,0),2)</f>
        <v>1093.3699999999999</v>
      </c>
      <c r="L169" s="88" t="str">
        <f t="shared" si="2"/>
        <v>-</v>
      </c>
    </row>
    <row r="170" spans="2:12" x14ac:dyDescent="0.2">
      <c r="B170" s="105">
        <v>5221</v>
      </c>
      <c r="C170" s="106" t="s">
        <v>180</v>
      </c>
      <c r="D170" s="106"/>
      <c r="E170" s="106"/>
      <c r="F170" s="106"/>
      <c r="G170" s="106"/>
      <c r="H170" s="106"/>
      <c r="I170" s="86">
        <v>151</v>
      </c>
      <c r="J170" s="89">
        <v>0</v>
      </c>
      <c r="K170" s="89">
        <v>0</v>
      </c>
      <c r="L170" s="88" t="str">
        <f t="shared" si="2"/>
        <v>-</v>
      </c>
    </row>
    <row r="171" spans="2:12" x14ac:dyDescent="0.2">
      <c r="B171" s="105">
        <v>5222</v>
      </c>
      <c r="C171" s="106" t="s">
        <v>181</v>
      </c>
      <c r="D171" s="106"/>
      <c r="E171" s="106"/>
      <c r="F171" s="106"/>
      <c r="G171" s="106"/>
      <c r="H171" s="106"/>
      <c r="I171" s="86">
        <v>152</v>
      </c>
      <c r="J171" s="89">
        <v>8510.64</v>
      </c>
      <c r="K171" s="89">
        <v>3673.31</v>
      </c>
      <c r="L171" s="88">
        <f t="shared" si="2"/>
        <v>43.161383867723231</v>
      </c>
    </row>
    <row r="172" spans="2:12" x14ac:dyDescent="0.2">
      <c r="B172" s="105"/>
      <c r="C172" s="106" t="s">
        <v>182</v>
      </c>
      <c r="D172" s="106"/>
      <c r="E172" s="106"/>
      <c r="F172" s="106"/>
      <c r="G172" s="106"/>
      <c r="H172" s="106"/>
      <c r="I172" s="86">
        <v>153</v>
      </c>
      <c r="J172" s="89">
        <v>0</v>
      </c>
      <c r="K172" s="89">
        <v>0</v>
      </c>
      <c r="L172" s="88" t="str">
        <f t="shared" si="2"/>
        <v>-</v>
      </c>
    </row>
    <row r="173" spans="2:12" ht="12.75" customHeight="1" x14ac:dyDescent="0.2">
      <c r="B173" s="105"/>
      <c r="C173" s="106" t="s">
        <v>183</v>
      </c>
      <c r="D173" s="106"/>
      <c r="E173" s="106"/>
      <c r="F173" s="106"/>
      <c r="G173" s="106"/>
      <c r="H173" s="106"/>
      <c r="I173" s="86">
        <v>154</v>
      </c>
      <c r="J173" s="87">
        <f>ROUND(IF(J168+J170-J169-J171-J172&gt;=0,J168+J170-J169-J171-J172,0),2)</f>
        <v>0</v>
      </c>
      <c r="K173" s="87">
        <f>ROUND(IF(K168+K170-K169-K171-K172&gt;=0,K168+K170-K169-K171-K172,0),2)</f>
        <v>0</v>
      </c>
      <c r="L173" s="88" t="str">
        <f t="shared" si="2"/>
        <v>-</v>
      </c>
    </row>
    <row r="174" spans="2:12" ht="12.75" customHeight="1" x14ac:dyDescent="0.2">
      <c r="B174" s="110"/>
      <c r="C174" s="106" t="s">
        <v>184</v>
      </c>
      <c r="D174" s="106"/>
      <c r="E174" s="106"/>
      <c r="F174" s="106"/>
      <c r="G174" s="106"/>
      <c r="H174" s="106"/>
      <c r="I174" s="86">
        <v>155</v>
      </c>
      <c r="J174" s="111">
        <f>ROUND(IF(J169+J171-J168-J170+J172&gt;=0,J169+J171-J168-J170+J172,0),2)</f>
        <v>3673.31</v>
      </c>
      <c r="K174" s="111">
        <f>ROUND(IF(K169+K171-K168-K170+K172&gt;=0,K169+K171-K168-K170+K172,0),2)</f>
        <v>4766.68</v>
      </c>
      <c r="L174" s="101">
        <f t="shared" si="2"/>
        <v>129.76525259234859</v>
      </c>
    </row>
    <row r="175" spans="2:12" x14ac:dyDescent="0.2">
      <c r="B175" s="74" t="s">
        <v>185</v>
      </c>
      <c r="C175" s="75"/>
      <c r="D175" s="75"/>
      <c r="E175" s="75"/>
      <c r="F175" s="75"/>
      <c r="G175" s="75"/>
      <c r="H175" s="75"/>
      <c r="I175" s="75"/>
      <c r="J175" s="75"/>
      <c r="K175" s="75"/>
      <c r="L175" s="76"/>
    </row>
    <row r="176" spans="2:12" x14ac:dyDescent="0.2">
      <c r="B176" s="102">
        <v>11</v>
      </c>
      <c r="C176" s="112" t="s">
        <v>186</v>
      </c>
      <c r="D176" s="112"/>
      <c r="E176" s="112"/>
      <c r="F176" s="112"/>
      <c r="G176" s="112"/>
      <c r="H176" s="112"/>
      <c r="I176" s="81">
        <v>156</v>
      </c>
      <c r="J176" s="113">
        <v>14168.79</v>
      </c>
      <c r="K176" s="113">
        <v>18451.09</v>
      </c>
      <c r="L176" s="83">
        <f t="shared" ref="L176:L183" si="3">IF(J176&gt;0,IF(K176/J176&gt;=100,"&gt;&gt;100",K176/J176*100),"-")</f>
        <v>130.22347003519707</v>
      </c>
    </row>
    <row r="177" spans="2:12" x14ac:dyDescent="0.2">
      <c r="B177" s="114" t="s">
        <v>187</v>
      </c>
      <c r="C177" s="106" t="s">
        <v>188</v>
      </c>
      <c r="D177" s="106"/>
      <c r="E177" s="106"/>
      <c r="F177" s="106"/>
      <c r="G177" s="106"/>
      <c r="H177" s="106"/>
      <c r="I177" s="86">
        <v>157</v>
      </c>
      <c r="J177" s="89">
        <v>106853.83</v>
      </c>
      <c r="K177" s="89">
        <v>179242</v>
      </c>
      <c r="L177" s="88">
        <f t="shared" si="3"/>
        <v>167.74504011695228</v>
      </c>
    </row>
    <row r="178" spans="2:12" x14ac:dyDescent="0.2">
      <c r="B178" s="114" t="s">
        <v>189</v>
      </c>
      <c r="C178" s="106" t="s">
        <v>190</v>
      </c>
      <c r="D178" s="106"/>
      <c r="E178" s="106"/>
      <c r="F178" s="106"/>
      <c r="G178" s="106"/>
      <c r="H178" s="106"/>
      <c r="I178" s="86">
        <v>158</v>
      </c>
      <c r="J178" s="89">
        <v>102571.53</v>
      </c>
      <c r="K178" s="89">
        <v>165715.79</v>
      </c>
      <c r="L178" s="88">
        <f t="shared" si="3"/>
        <v>161.5611953921327</v>
      </c>
    </row>
    <row r="179" spans="2:12" ht="12.75" customHeight="1" x14ac:dyDescent="0.2">
      <c r="B179" s="105">
        <v>11</v>
      </c>
      <c r="C179" s="92" t="s">
        <v>191</v>
      </c>
      <c r="D179" s="92"/>
      <c r="E179" s="92"/>
      <c r="F179" s="92"/>
      <c r="G179" s="92"/>
      <c r="H179" s="93"/>
      <c r="I179" s="86">
        <v>159</v>
      </c>
      <c r="J179" s="87">
        <f>ROUND(J176+J177-J178,2)</f>
        <v>18451.09</v>
      </c>
      <c r="K179" s="87">
        <f>ROUND(K176+K177-K178,2)</f>
        <v>31977.3</v>
      </c>
      <c r="L179" s="88">
        <f t="shared" si="3"/>
        <v>173.30846036738208</v>
      </c>
    </row>
    <row r="180" spans="2:12" x14ac:dyDescent="0.2">
      <c r="B180" s="115"/>
      <c r="C180" s="116" t="s">
        <v>192</v>
      </c>
      <c r="D180" s="116"/>
      <c r="E180" s="116"/>
      <c r="F180" s="116"/>
      <c r="G180" s="116"/>
      <c r="H180" s="116"/>
      <c r="I180" s="117">
        <v>160</v>
      </c>
      <c r="J180" s="118">
        <v>2</v>
      </c>
      <c r="K180" s="118">
        <v>2</v>
      </c>
      <c r="L180" s="119">
        <f t="shared" si="3"/>
        <v>100</v>
      </c>
    </row>
    <row r="181" spans="2:12" x14ac:dyDescent="0.2">
      <c r="B181" s="115"/>
      <c r="C181" s="116" t="s">
        <v>193</v>
      </c>
      <c r="D181" s="116"/>
      <c r="E181" s="116"/>
      <c r="F181" s="116"/>
      <c r="G181" s="116"/>
      <c r="H181" s="116"/>
      <c r="I181" s="117">
        <v>161</v>
      </c>
      <c r="J181" s="118">
        <v>2</v>
      </c>
      <c r="K181" s="118">
        <v>2</v>
      </c>
      <c r="L181" s="119">
        <f t="shared" si="3"/>
        <v>100</v>
      </c>
    </row>
    <row r="182" spans="2:12" x14ac:dyDescent="0.2">
      <c r="B182" s="115"/>
      <c r="C182" s="116" t="s">
        <v>194</v>
      </c>
      <c r="D182" s="116"/>
      <c r="E182" s="116"/>
      <c r="F182" s="116"/>
      <c r="G182" s="116"/>
      <c r="H182" s="116"/>
      <c r="I182" s="117">
        <v>162</v>
      </c>
      <c r="J182" s="118">
        <v>0</v>
      </c>
      <c r="K182" s="118">
        <v>2</v>
      </c>
      <c r="L182" s="119" t="str">
        <f t="shared" si="3"/>
        <v>-</v>
      </c>
    </row>
    <row r="183" spans="2:12" x14ac:dyDescent="0.2">
      <c r="B183" s="120"/>
      <c r="C183" s="121" t="s">
        <v>195</v>
      </c>
      <c r="D183" s="121"/>
      <c r="E183" s="121"/>
      <c r="F183" s="121"/>
      <c r="G183" s="121"/>
      <c r="H183" s="121"/>
      <c r="I183" s="122">
        <v>163</v>
      </c>
      <c r="J183" s="123">
        <v>0</v>
      </c>
      <c r="K183" s="123">
        <v>60</v>
      </c>
      <c r="L183" s="124" t="str">
        <f t="shared" si="3"/>
        <v>-</v>
      </c>
    </row>
    <row r="184" spans="2:12" x14ac:dyDescent="0.2">
      <c r="B184" s="125" t="s">
        <v>196</v>
      </c>
      <c r="C184" s="126"/>
      <c r="D184" s="126"/>
      <c r="E184" s="126"/>
      <c r="F184" s="126"/>
      <c r="G184" s="126"/>
      <c r="H184" s="127"/>
      <c r="I184" s="128" t="s">
        <v>29</v>
      </c>
      <c r="J184" s="128" t="s">
        <v>197</v>
      </c>
      <c r="K184" s="129"/>
      <c r="L184" s="130" t="s">
        <v>32</v>
      </c>
    </row>
    <row r="185" spans="2:12" ht="22.5" x14ac:dyDescent="0.2">
      <c r="B185" s="131"/>
      <c r="C185" s="132"/>
      <c r="D185" s="132"/>
      <c r="E185" s="132"/>
      <c r="F185" s="132"/>
      <c r="G185" s="132"/>
      <c r="H185" s="133"/>
      <c r="I185" s="134"/>
      <c r="J185" s="135" t="s">
        <v>198</v>
      </c>
      <c r="K185" s="136" t="s">
        <v>199</v>
      </c>
      <c r="L185" s="137"/>
    </row>
    <row r="186" spans="2:12" x14ac:dyDescent="0.2">
      <c r="B186" s="102" t="s">
        <v>200</v>
      </c>
      <c r="C186" s="112" t="s">
        <v>201</v>
      </c>
      <c r="D186" s="112"/>
      <c r="E186" s="112"/>
      <c r="F186" s="112"/>
      <c r="G186" s="112"/>
      <c r="H186" s="112"/>
      <c r="I186" s="81">
        <v>164</v>
      </c>
      <c r="J186" s="113">
        <v>0</v>
      </c>
      <c r="K186" s="113">
        <v>0</v>
      </c>
      <c r="L186" s="83" t="str">
        <f t="shared" ref="L186:L191" si="4">IF(J186&gt;0,IF(K186/J186&gt;=100,"&gt;&gt;100",K186/J186*100),"-")</f>
        <v>-</v>
      </c>
    </row>
    <row r="187" spans="2:12" x14ac:dyDescent="0.2">
      <c r="B187" s="105" t="s">
        <v>202</v>
      </c>
      <c r="C187" s="106" t="s">
        <v>203</v>
      </c>
      <c r="D187" s="106"/>
      <c r="E187" s="106"/>
      <c r="F187" s="106"/>
      <c r="G187" s="106"/>
      <c r="H187" s="106"/>
      <c r="I187" s="86">
        <v>165</v>
      </c>
      <c r="J187" s="89">
        <v>0</v>
      </c>
      <c r="K187" s="89">
        <v>6674.59</v>
      </c>
      <c r="L187" s="88" t="str">
        <f t="shared" si="4"/>
        <v>-</v>
      </c>
    </row>
    <row r="188" spans="2:12" x14ac:dyDescent="0.2">
      <c r="B188" s="105" t="s">
        <v>204</v>
      </c>
      <c r="C188" s="106" t="s">
        <v>205</v>
      </c>
      <c r="D188" s="106"/>
      <c r="E188" s="106"/>
      <c r="F188" s="106"/>
      <c r="G188" s="106"/>
      <c r="H188" s="106"/>
      <c r="I188" s="86">
        <v>166</v>
      </c>
      <c r="J188" s="89">
        <v>0</v>
      </c>
      <c r="K188" s="89">
        <v>0</v>
      </c>
      <c r="L188" s="88" t="str">
        <f t="shared" si="4"/>
        <v>-</v>
      </c>
    </row>
    <row r="189" spans="2:12" x14ac:dyDescent="0.2">
      <c r="B189" s="105" t="s">
        <v>206</v>
      </c>
      <c r="C189" s="106" t="s">
        <v>207</v>
      </c>
      <c r="D189" s="106"/>
      <c r="E189" s="106"/>
      <c r="F189" s="106"/>
      <c r="G189" s="106"/>
      <c r="H189" s="106"/>
      <c r="I189" s="86">
        <v>167</v>
      </c>
      <c r="J189" s="89">
        <v>0</v>
      </c>
      <c r="K189" s="89">
        <v>0</v>
      </c>
      <c r="L189" s="88" t="str">
        <f t="shared" si="4"/>
        <v>-</v>
      </c>
    </row>
    <row r="190" spans="2:12" x14ac:dyDescent="0.2">
      <c r="B190" s="105" t="s">
        <v>208</v>
      </c>
      <c r="C190" s="106" t="s">
        <v>209</v>
      </c>
      <c r="D190" s="106"/>
      <c r="E190" s="106"/>
      <c r="F190" s="106"/>
      <c r="G190" s="106"/>
      <c r="H190" s="106"/>
      <c r="I190" s="86">
        <v>168</v>
      </c>
      <c r="J190" s="89">
        <v>0</v>
      </c>
      <c r="K190" s="89">
        <v>0</v>
      </c>
      <c r="L190" s="88" t="str">
        <f t="shared" si="4"/>
        <v>-</v>
      </c>
    </row>
    <row r="191" spans="2:12" x14ac:dyDescent="0.2">
      <c r="B191" s="110" t="s">
        <v>210</v>
      </c>
      <c r="C191" s="138" t="s">
        <v>211</v>
      </c>
      <c r="D191" s="138"/>
      <c r="E191" s="138"/>
      <c r="F191" s="138"/>
      <c r="G191" s="138"/>
      <c r="H191" s="138"/>
      <c r="I191" s="139">
        <v>169</v>
      </c>
      <c r="J191" s="100">
        <v>0</v>
      </c>
      <c r="K191" s="100">
        <v>0</v>
      </c>
      <c r="L191" s="101" t="str">
        <f t="shared" si="4"/>
        <v>-</v>
      </c>
    </row>
    <row r="192" spans="2:12" ht="33.75" x14ac:dyDescent="0.2">
      <c r="B192" s="140" t="s">
        <v>212</v>
      </c>
      <c r="C192" s="141"/>
      <c r="D192" s="141"/>
      <c r="E192" s="141"/>
      <c r="F192" s="141"/>
      <c r="G192" s="141"/>
      <c r="H192" s="142"/>
      <c r="I192" s="66" t="s">
        <v>29</v>
      </c>
      <c r="J192" s="67" t="s">
        <v>213</v>
      </c>
      <c r="K192" s="68" t="s">
        <v>214</v>
      </c>
      <c r="L192" s="69" t="s">
        <v>32</v>
      </c>
    </row>
    <row r="193" spans="2:12" x14ac:dyDescent="0.2">
      <c r="B193" s="102"/>
      <c r="C193" s="112" t="s">
        <v>215</v>
      </c>
      <c r="D193" s="112"/>
      <c r="E193" s="112"/>
      <c r="F193" s="112"/>
      <c r="G193" s="112"/>
      <c r="H193" s="112"/>
      <c r="I193" s="81">
        <v>170</v>
      </c>
      <c r="J193" s="113">
        <v>493.46</v>
      </c>
      <c r="K193" s="113">
        <v>525.27</v>
      </c>
      <c r="L193" s="83">
        <f>IF(J193&gt;0,IF(K193/J193&gt;=100,"&gt;&gt;100",K193/J193*100),"-")</f>
        <v>106.44631783731204</v>
      </c>
    </row>
    <row r="194" spans="2:12" ht="12.75" customHeight="1" x14ac:dyDescent="0.2">
      <c r="B194" s="110"/>
      <c r="C194" s="143" t="s">
        <v>216</v>
      </c>
      <c r="D194" s="144"/>
      <c r="E194" s="144"/>
      <c r="F194" s="144"/>
      <c r="G194" s="144"/>
      <c r="H194" s="145"/>
      <c r="I194" s="139">
        <v>171</v>
      </c>
      <c r="J194" s="111">
        <f>ROUND(SUM(J180:J183,J186:J191,J193),2)</f>
        <v>497.46</v>
      </c>
      <c r="K194" s="111">
        <f>ROUND(SUM(K180:K183,K186:K191,K193),2)</f>
        <v>7265.86</v>
      </c>
      <c r="L194" s="101">
        <f>IF(J194&gt;0,IF(K194/J194&gt;=100,"&gt;&gt;100",K194/J194*100),"-")</f>
        <v>1460.591806376392</v>
      </c>
    </row>
    <row r="195" spans="2:12" s="11" customFormat="1" ht="14.25" x14ac:dyDescent="0.2"/>
    <row r="196" spans="2:12" s="11" customFormat="1" ht="14.25" x14ac:dyDescent="0.2">
      <c r="B196" s="146"/>
      <c r="C196" s="146"/>
      <c r="D196" s="146"/>
      <c r="E196" s="147"/>
      <c r="F196" s="147"/>
      <c r="G196" s="147"/>
      <c r="H196" s="147"/>
      <c r="I196" s="148"/>
      <c r="J196" s="149" t="s">
        <v>217</v>
      </c>
      <c r="K196" s="149"/>
      <c r="L196" s="149"/>
    </row>
    <row r="197" spans="2:12" s="11" customFormat="1" ht="14.25" x14ac:dyDescent="0.2">
      <c r="B197" s="150"/>
      <c r="C197" s="150"/>
      <c r="D197" s="150"/>
      <c r="E197" s="151"/>
      <c r="F197" s="151"/>
      <c r="G197" s="151"/>
      <c r="H197" s="151"/>
      <c r="I197" s="151"/>
      <c r="J197" s="151"/>
      <c r="K197" s="152"/>
      <c r="L197" s="151"/>
    </row>
    <row r="198" spans="2:12" s="11" customFormat="1" ht="15" thickBot="1" x14ac:dyDescent="0.25">
      <c r="B198" s="153" t="s">
        <v>218</v>
      </c>
      <c r="C198" s="153"/>
      <c r="D198" s="154" t="str">
        <f>IF([1]RefStr!N4=1,IF([1]RefStr!D39&lt;&gt;"",[1]RefStr!D39,""),"")</f>
        <v>Tena Trstenjak</v>
      </c>
      <c r="E198" s="154"/>
      <c r="F198" s="154"/>
      <c r="G198" s="154"/>
      <c r="H198" s="154"/>
      <c r="I198" s="151"/>
      <c r="J198" s="155"/>
      <c r="K198" s="155"/>
      <c r="L198" s="155"/>
    </row>
    <row r="199" spans="2:12" s="11" customFormat="1" ht="15" thickBot="1" x14ac:dyDescent="0.25">
      <c r="B199" s="156" t="s">
        <v>219</v>
      </c>
      <c r="C199" s="156"/>
      <c r="D199" s="157" t="str">
        <f>IF([1]RefStr!N4=1,IF([1]RefStr!D41&lt;&gt;"",[1]RefStr!D41,""),"")</f>
        <v>31.12.2024</v>
      </c>
      <c r="E199" s="158"/>
      <c r="F199" s="158"/>
      <c r="G199" s="158"/>
      <c r="H199" s="159"/>
      <c r="I199" s="148"/>
      <c r="J199" s="148"/>
      <c r="K199" s="152"/>
      <c r="L199" s="148"/>
    </row>
    <row r="200" spans="2:12" s="11" customFormat="1" ht="15" thickBot="1" x14ac:dyDescent="0.25">
      <c r="B200" s="146" t="s">
        <v>220</v>
      </c>
      <c r="C200" s="146"/>
      <c r="D200" s="160" t="str">
        <f>IF([1]RefStr!N4=1,IF([1]RefStr!D43&lt;&gt;"",[1]RefStr!D43,""),"")</f>
        <v>Gorana Peček</v>
      </c>
      <c r="E200" s="160"/>
      <c r="F200" s="160"/>
      <c r="G200" s="160"/>
      <c r="H200" s="153"/>
      <c r="I200" s="153"/>
      <c r="J200" s="153"/>
      <c r="K200" s="153"/>
      <c r="L200" s="153"/>
    </row>
    <row r="201" spans="2:12" s="11" customFormat="1" ht="15" thickBot="1" x14ac:dyDescent="0.25">
      <c r="B201" s="156" t="s">
        <v>221</v>
      </c>
      <c r="C201" s="156"/>
      <c r="D201" s="161" t="str">
        <f>IF([1]RefStr!N4=1,IF([1]RefStr!D45&lt;&gt;"",[1]RefStr!D45,""),"")</f>
        <v>0915930351</v>
      </c>
      <c r="E201" s="161"/>
      <c r="F201" s="153"/>
    </row>
    <row r="202" spans="2:12" s="11" customFormat="1" ht="15" thickBot="1" x14ac:dyDescent="0.25">
      <c r="B202" s="156" t="s">
        <v>222</v>
      </c>
      <c r="C202" s="156"/>
      <c r="D202" s="162" t="str">
        <f>IF([1]RefStr!N4=1,IF([1]RefStr!D47&lt;&gt;"",[1]RefStr!D47,""),"")</f>
        <v>-</v>
      </c>
      <c r="E202" s="162"/>
      <c r="F202" s="163"/>
      <c r="G202" s="163"/>
      <c r="H202" s="163"/>
      <c r="I202" s="163"/>
      <c r="J202" s="163"/>
    </row>
    <row r="203" spans="2:12" s="11" customFormat="1" ht="15" thickBot="1" x14ac:dyDescent="0.25">
      <c r="B203" s="156" t="s">
        <v>223</v>
      </c>
      <c r="C203" s="156"/>
      <c r="D203" s="164" t="str">
        <f>IF([1]RefStr!N4=1,IF([1]RefStr!D49&lt;&gt;"",[1]RefStr!D49,""),"")</f>
        <v>gorana@neraobrt.hr</v>
      </c>
      <c r="E203" s="164"/>
      <c r="F203" s="164"/>
      <c r="G203" s="164"/>
      <c r="H203" s="163"/>
      <c r="I203" s="163"/>
      <c r="J203" s="163"/>
      <c r="K203" s="163"/>
      <c r="L203" s="163"/>
    </row>
    <row r="204" spans="2:12" ht="12.75" customHeight="1" x14ac:dyDescent="0.2"/>
  </sheetData>
  <sheetProtection password="C79A" sheet="1" objects="1" scenarios="1"/>
  <mergeCells count="213">
    <mergeCell ref="B203:C203"/>
    <mergeCell ref="D203:G203"/>
    <mergeCell ref="B199:C199"/>
    <mergeCell ref="B200:C200"/>
    <mergeCell ref="B201:C201"/>
    <mergeCell ref="D201:E201"/>
    <mergeCell ref="B202:C202"/>
    <mergeCell ref="D202:E202"/>
    <mergeCell ref="C193:H193"/>
    <mergeCell ref="C194:H194"/>
    <mergeCell ref="B196:D196"/>
    <mergeCell ref="E196:H196"/>
    <mergeCell ref="J196:L196"/>
    <mergeCell ref="D198:H198"/>
    <mergeCell ref="J198:L198"/>
    <mergeCell ref="C187:H187"/>
    <mergeCell ref="C188:H188"/>
    <mergeCell ref="C189:H189"/>
    <mergeCell ref="C190:H190"/>
    <mergeCell ref="C191:H191"/>
    <mergeCell ref="B192:H192"/>
    <mergeCell ref="C183:H183"/>
    <mergeCell ref="B184:H185"/>
    <mergeCell ref="I184:I185"/>
    <mergeCell ref="J184:K184"/>
    <mergeCell ref="L184:L185"/>
    <mergeCell ref="C186:H186"/>
    <mergeCell ref="C177:H177"/>
    <mergeCell ref="C178:H178"/>
    <mergeCell ref="C179:H179"/>
    <mergeCell ref="C180:H180"/>
    <mergeCell ref="C181:H181"/>
    <mergeCell ref="C182:H182"/>
    <mergeCell ref="C171:H171"/>
    <mergeCell ref="C172:H172"/>
    <mergeCell ref="C173:H173"/>
    <mergeCell ref="C174:H174"/>
    <mergeCell ref="B175:L175"/>
    <mergeCell ref="C176:H176"/>
    <mergeCell ref="C165:H165"/>
    <mergeCell ref="C166:H166"/>
    <mergeCell ref="C167:H167"/>
    <mergeCell ref="C168:H168"/>
    <mergeCell ref="C169:H169"/>
    <mergeCell ref="C170:H170"/>
    <mergeCell ref="C159:H159"/>
    <mergeCell ref="C160:H160"/>
    <mergeCell ref="C161:H161"/>
    <mergeCell ref="C162:H162"/>
    <mergeCell ref="C163:H163"/>
    <mergeCell ref="C164:H164"/>
    <mergeCell ref="C153:H153"/>
    <mergeCell ref="C154:H154"/>
    <mergeCell ref="C155:H155"/>
    <mergeCell ref="C156:H156"/>
    <mergeCell ref="C157:H157"/>
    <mergeCell ref="C158:H158"/>
    <mergeCell ref="C147:H147"/>
    <mergeCell ref="C148:H148"/>
    <mergeCell ref="C149:H149"/>
    <mergeCell ref="C150:H150"/>
    <mergeCell ref="C151:H151"/>
    <mergeCell ref="C152:H152"/>
    <mergeCell ref="C141:H141"/>
    <mergeCell ref="C142:H142"/>
    <mergeCell ref="C143:H143"/>
    <mergeCell ref="C144:H144"/>
    <mergeCell ref="C145:H145"/>
    <mergeCell ref="C146:H146"/>
    <mergeCell ref="C135:H135"/>
    <mergeCell ref="C136:H136"/>
    <mergeCell ref="C137:H137"/>
    <mergeCell ref="C138:H138"/>
    <mergeCell ref="C139:H139"/>
    <mergeCell ref="C140:H140"/>
    <mergeCell ref="C129:H129"/>
    <mergeCell ref="C130:H130"/>
    <mergeCell ref="C131:H131"/>
    <mergeCell ref="C132:H132"/>
    <mergeCell ref="C133:H133"/>
    <mergeCell ref="C134:H134"/>
    <mergeCell ref="C123:H123"/>
    <mergeCell ref="C124:H124"/>
    <mergeCell ref="C125:H125"/>
    <mergeCell ref="C126:H126"/>
    <mergeCell ref="C127:H127"/>
    <mergeCell ref="C128:H128"/>
    <mergeCell ref="C117:H117"/>
    <mergeCell ref="C118:H118"/>
    <mergeCell ref="C119:H119"/>
    <mergeCell ref="C120:H120"/>
    <mergeCell ref="C121:H121"/>
    <mergeCell ref="C122:H122"/>
    <mergeCell ref="C111:H111"/>
    <mergeCell ref="C112:H112"/>
    <mergeCell ref="C113:H113"/>
    <mergeCell ref="C114:H114"/>
    <mergeCell ref="C115:H115"/>
    <mergeCell ref="C116:H116"/>
    <mergeCell ref="C105:H105"/>
    <mergeCell ref="C106:H106"/>
    <mergeCell ref="C107:H107"/>
    <mergeCell ref="C108:H108"/>
    <mergeCell ref="C109:H109"/>
    <mergeCell ref="C110:H110"/>
    <mergeCell ref="C99:H99"/>
    <mergeCell ref="C100:H100"/>
    <mergeCell ref="C101:H101"/>
    <mergeCell ref="C102:H102"/>
    <mergeCell ref="C103:H103"/>
    <mergeCell ref="C104:H104"/>
    <mergeCell ref="C93:H93"/>
    <mergeCell ref="C94:H94"/>
    <mergeCell ref="C95:H95"/>
    <mergeCell ref="C96:H96"/>
    <mergeCell ref="C97:H97"/>
    <mergeCell ref="C98:H98"/>
    <mergeCell ref="C87:H87"/>
    <mergeCell ref="C88:H88"/>
    <mergeCell ref="C89:H89"/>
    <mergeCell ref="C90:H90"/>
    <mergeCell ref="C91:H91"/>
    <mergeCell ref="C92:H92"/>
    <mergeCell ref="C81:H81"/>
    <mergeCell ref="C82:H82"/>
    <mergeCell ref="C83:H83"/>
    <mergeCell ref="C84:H84"/>
    <mergeCell ref="C85:H85"/>
    <mergeCell ref="C86:H86"/>
    <mergeCell ref="C75:H75"/>
    <mergeCell ref="C76:H76"/>
    <mergeCell ref="C77:H77"/>
    <mergeCell ref="C78:H78"/>
    <mergeCell ref="C79:H79"/>
    <mergeCell ref="C80:H80"/>
    <mergeCell ref="C69:H69"/>
    <mergeCell ref="C70:H70"/>
    <mergeCell ref="C71:H71"/>
    <mergeCell ref="B72:L72"/>
    <mergeCell ref="C73:H73"/>
    <mergeCell ref="C74:H74"/>
    <mergeCell ref="C63:H63"/>
    <mergeCell ref="C64:H64"/>
    <mergeCell ref="C65:H65"/>
    <mergeCell ref="C66:H66"/>
    <mergeCell ref="C67:H67"/>
    <mergeCell ref="C68:H68"/>
    <mergeCell ref="C57:H57"/>
    <mergeCell ref="C58:H58"/>
    <mergeCell ref="C59:H59"/>
    <mergeCell ref="C60:H60"/>
    <mergeCell ref="C61:H61"/>
    <mergeCell ref="C62:H62"/>
    <mergeCell ref="C51:H51"/>
    <mergeCell ref="C52:H52"/>
    <mergeCell ref="C53:H53"/>
    <mergeCell ref="C54:H54"/>
    <mergeCell ref="C55:H55"/>
    <mergeCell ref="C56:H56"/>
    <mergeCell ref="C45:H45"/>
    <mergeCell ref="C46:H46"/>
    <mergeCell ref="C47:H47"/>
    <mergeCell ref="C48:H48"/>
    <mergeCell ref="C49:H49"/>
    <mergeCell ref="C50:H50"/>
    <mergeCell ref="C39:H39"/>
    <mergeCell ref="C40:H40"/>
    <mergeCell ref="C41:H41"/>
    <mergeCell ref="C42:H42"/>
    <mergeCell ref="C43:H43"/>
    <mergeCell ref="C44:H44"/>
    <mergeCell ref="C33:H33"/>
    <mergeCell ref="C34:H34"/>
    <mergeCell ref="C35:H35"/>
    <mergeCell ref="C36:H36"/>
    <mergeCell ref="C37:H37"/>
    <mergeCell ref="C38:H38"/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B15:D15"/>
    <mergeCell ref="C16:H16"/>
    <mergeCell ref="C17:H17"/>
    <mergeCell ref="B18:L18"/>
    <mergeCell ref="C19:H19"/>
    <mergeCell ref="C20:H20"/>
    <mergeCell ref="B10:C10"/>
    <mergeCell ref="D10:F10"/>
    <mergeCell ref="B11:C11"/>
    <mergeCell ref="B12:C12"/>
    <mergeCell ref="K12:L12"/>
    <mergeCell ref="I13:J13"/>
    <mergeCell ref="B7:C7"/>
    <mergeCell ref="D7:L7"/>
    <mergeCell ref="B8:C8"/>
    <mergeCell ref="G8:L8"/>
    <mergeCell ref="B9:C9"/>
    <mergeCell ref="D9:L9"/>
    <mergeCell ref="K2:L2"/>
    <mergeCell ref="B3:C3"/>
    <mergeCell ref="K3:L3"/>
    <mergeCell ref="B4:L4"/>
    <mergeCell ref="B5:L5"/>
    <mergeCell ref="B6:L6"/>
  </mergeCells>
  <conditionalFormatting sqref="J180:K183">
    <cfRule type="cellIs" dxfId="5" priority="1" stopIfTrue="1" operator="lessThan">
      <formula>0</formula>
    </cfRule>
    <cfRule type="cellIs" dxfId="4" priority="2" stopIfTrue="1" operator="notEqual">
      <formula>ROUND(J180,0)</formula>
    </cfRule>
  </conditionalFormatting>
  <conditionalFormatting sqref="D7:L7">
    <cfRule type="cellIs" dxfId="3" priority="3" stopIfTrue="1" operator="equal">
      <formula>"(za ovo razdoblje i ovu vrstu obveznika obrazac se ne popunjava)"</formula>
    </cfRule>
  </conditionalFormatting>
  <conditionalFormatting sqref="B6:L6">
    <cfRule type="cellIs" dxfId="2" priority="4" stopIfTrue="1" operator="equal">
      <formula>$P$7</formula>
    </cfRule>
  </conditionalFormatting>
  <conditionalFormatting sqref="J73:K174 J193:K194 J186:K191 J176:K179 J19:K71">
    <cfRule type="cellIs" dxfId="1" priority="5" stopIfTrue="1" operator="lessThan">
      <formula>0</formula>
    </cfRule>
    <cfRule type="cellIs" dxfId="0" priority="6" stopIfTrue="1" operator="notEqual">
      <formula>ROUND(J19,2)</formula>
    </cfRule>
  </conditionalFormatting>
  <dataValidations count="2">
    <dataValidation type="decimal" operator="greaterThanOrEqual" allowBlank="1" showErrorMessage="1" errorTitle="Nedozvoljen unos" error="Dozvoljen je samo upis pozitivnih brojeva, ako je iznos nula (tj. nema podatka), upišite nulu" sqref="J19:K71 JF19:JG71 TB19:TC71 ACX19:ACY71 AMT19:AMU71 AWP19:AWQ71 BGL19:BGM71 BQH19:BQI71 CAD19:CAE71 CJZ19:CKA71 CTV19:CTW71 DDR19:DDS71 DNN19:DNO71 DXJ19:DXK71 EHF19:EHG71 ERB19:ERC71 FAX19:FAY71 FKT19:FKU71 FUP19:FUQ71 GEL19:GEM71 GOH19:GOI71 GYD19:GYE71 HHZ19:HIA71 HRV19:HRW71 IBR19:IBS71 ILN19:ILO71 IVJ19:IVK71 JFF19:JFG71 JPB19:JPC71 JYX19:JYY71 KIT19:KIU71 KSP19:KSQ71 LCL19:LCM71 LMH19:LMI71 LWD19:LWE71 MFZ19:MGA71 MPV19:MPW71 MZR19:MZS71 NJN19:NJO71 NTJ19:NTK71 ODF19:ODG71 ONB19:ONC71 OWX19:OWY71 PGT19:PGU71 PQP19:PQQ71 QAL19:QAM71 QKH19:QKI71 QUD19:QUE71 RDZ19:REA71 RNV19:RNW71 RXR19:RXS71 SHN19:SHO71 SRJ19:SRK71 TBF19:TBG71 TLB19:TLC71 TUX19:TUY71 UET19:UEU71 UOP19:UOQ71 UYL19:UYM71 VIH19:VII71 VSD19:VSE71 WBZ19:WCA71 WLV19:WLW71 WVR19:WVS71 J65555:K65607 JF65555:JG65607 TB65555:TC65607 ACX65555:ACY65607 AMT65555:AMU65607 AWP65555:AWQ65607 BGL65555:BGM65607 BQH65555:BQI65607 CAD65555:CAE65607 CJZ65555:CKA65607 CTV65555:CTW65607 DDR65555:DDS65607 DNN65555:DNO65607 DXJ65555:DXK65607 EHF65555:EHG65607 ERB65555:ERC65607 FAX65555:FAY65607 FKT65555:FKU65607 FUP65555:FUQ65607 GEL65555:GEM65607 GOH65555:GOI65607 GYD65555:GYE65607 HHZ65555:HIA65607 HRV65555:HRW65607 IBR65555:IBS65607 ILN65555:ILO65607 IVJ65555:IVK65607 JFF65555:JFG65607 JPB65555:JPC65607 JYX65555:JYY65607 KIT65555:KIU65607 KSP65555:KSQ65607 LCL65555:LCM65607 LMH65555:LMI65607 LWD65555:LWE65607 MFZ65555:MGA65607 MPV65555:MPW65607 MZR65555:MZS65607 NJN65555:NJO65607 NTJ65555:NTK65607 ODF65555:ODG65607 ONB65555:ONC65607 OWX65555:OWY65607 PGT65555:PGU65607 PQP65555:PQQ65607 QAL65555:QAM65607 QKH65555:QKI65607 QUD65555:QUE65607 RDZ65555:REA65607 RNV65555:RNW65607 RXR65555:RXS65607 SHN65555:SHO65607 SRJ65555:SRK65607 TBF65555:TBG65607 TLB65555:TLC65607 TUX65555:TUY65607 UET65555:UEU65607 UOP65555:UOQ65607 UYL65555:UYM65607 VIH65555:VII65607 VSD65555:VSE65607 WBZ65555:WCA65607 WLV65555:WLW65607 WVR65555:WVS65607 J131091:K131143 JF131091:JG131143 TB131091:TC131143 ACX131091:ACY131143 AMT131091:AMU131143 AWP131091:AWQ131143 BGL131091:BGM131143 BQH131091:BQI131143 CAD131091:CAE131143 CJZ131091:CKA131143 CTV131091:CTW131143 DDR131091:DDS131143 DNN131091:DNO131143 DXJ131091:DXK131143 EHF131091:EHG131143 ERB131091:ERC131143 FAX131091:FAY131143 FKT131091:FKU131143 FUP131091:FUQ131143 GEL131091:GEM131143 GOH131091:GOI131143 GYD131091:GYE131143 HHZ131091:HIA131143 HRV131091:HRW131143 IBR131091:IBS131143 ILN131091:ILO131143 IVJ131091:IVK131143 JFF131091:JFG131143 JPB131091:JPC131143 JYX131091:JYY131143 KIT131091:KIU131143 KSP131091:KSQ131143 LCL131091:LCM131143 LMH131091:LMI131143 LWD131091:LWE131143 MFZ131091:MGA131143 MPV131091:MPW131143 MZR131091:MZS131143 NJN131091:NJO131143 NTJ131091:NTK131143 ODF131091:ODG131143 ONB131091:ONC131143 OWX131091:OWY131143 PGT131091:PGU131143 PQP131091:PQQ131143 QAL131091:QAM131143 QKH131091:QKI131143 QUD131091:QUE131143 RDZ131091:REA131143 RNV131091:RNW131143 RXR131091:RXS131143 SHN131091:SHO131143 SRJ131091:SRK131143 TBF131091:TBG131143 TLB131091:TLC131143 TUX131091:TUY131143 UET131091:UEU131143 UOP131091:UOQ131143 UYL131091:UYM131143 VIH131091:VII131143 VSD131091:VSE131143 WBZ131091:WCA131143 WLV131091:WLW131143 WVR131091:WVS131143 J196627:K196679 JF196627:JG196679 TB196627:TC196679 ACX196627:ACY196679 AMT196627:AMU196679 AWP196627:AWQ196679 BGL196627:BGM196679 BQH196627:BQI196679 CAD196627:CAE196679 CJZ196627:CKA196679 CTV196627:CTW196679 DDR196627:DDS196679 DNN196627:DNO196679 DXJ196627:DXK196679 EHF196627:EHG196679 ERB196627:ERC196679 FAX196627:FAY196679 FKT196627:FKU196679 FUP196627:FUQ196679 GEL196627:GEM196679 GOH196627:GOI196679 GYD196627:GYE196679 HHZ196627:HIA196679 HRV196627:HRW196679 IBR196627:IBS196679 ILN196627:ILO196679 IVJ196627:IVK196679 JFF196627:JFG196679 JPB196627:JPC196679 JYX196627:JYY196679 KIT196627:KIU196679 KSP196627:KSQ196679 LCL196627:LCM196679 LMH196627:LMI196679 LWD196627:LWE196679 MFZ196627:MGA196679 MPV196627:MPW196679 MZR196627:MZS196679 NJN196627:NJO196679 NTJ196627:NTK196679 ODF196627:ODG196679 ONB196627:ONC196679 OWX196627:OWY196679 PGT196627:PGU196679 PQP196627:PQQ196679 QAL196627:QAM196679 QKH196627:QKI196679 QUD196627:QUE196679 RDZ196627:REA196679 RNV196627:RNW196679 RXR196627:RXS196679 SHN196627:SHO196679 SRJ196627:SRK196679 TBF196627:TBG196679 TLB196627:TLC196679 TUX196627:TUY196679 UET196627:UEU196679 UOP196627:UOQ196679 UYL196627:UYM196679 VIH196627:VII196679 VSD196627:VSE196679 WBZ196627:WCA196679 WLV196627:WLW196679 WVR196627:WVS196679 J262163:K262215 JF262163:JG262215 TB262163:TC262215 ACX262163:ACY262215 AMT262163:AMU262215 AWP262163:AWQ262215 BGL262163:BGM262215 BQH262163:BQI262215 CAD262163:CAE262215 CJZ262163:CKA262215 CTV262163:CTW262215 DDR262163:DDS262215 DNN262163:DNO262215 DXJ262163:DXK262215 EHF262163:EHG262215 ERB262163:ERC262215 FAX262163:FAY262215 FKT262163:FKU262215 FUP262163:FUQ262215 GEL262163:GEM262215 GOH262163:GOI262215 GYD262163:GYE262215 HHZ262163:HIA262215 HRV262163:HRW262215 IBR262163:IBS262215 ILN262163:ILO262215 IVJ262163:IVK262215 JFF262163:JFG262215 JPB262163:JPC262215 JYX262163:JYY262215 KIT262163:KIU262215 KSP262163:KSQ262215 LCL262163:LCM262215 LMH262163:LMI262215 LWD262163:LWE262215 MFZ262163:MGA262215 MPV262163:MPW262215 MZR262163:MZS262215 NJN262163:NJO262215 NTJ262163:NTK262215 ODF262163:ODG262215 ONB262163:ONC262215 OWX262163:OWY262215 PGT262163:PGU262215 PQP262163:PQQ262215 QAL262163:QAM262215 QKH262163:QKI262215 QUD262163:QUE262215 RDZ262163:REA262215 RNV262163:RNW262215 RXR262163:RXS262215 SHN262163:SHO262215 SRJ262163:SRK262215 TBF262163:TBG262215 TLB262163:TLC262215 TUX262163:TUY262215 UET262163:UEU262215 UOP262163:UOQ262215 UYL262163:UYM262215 VIH262163:VII262215 VSD262163:VSE262215 WBZ262163:WCA262215 WLV262163:WLW262215 WVR262163:WVS262215 J327699:K327751 JF327699:JG327751 TB327699:TC327751 ACX327699:ACY327751 AMT327699:AMU327751 AWP327699:AWQ327751 BGL327699:BGM327751 BQH327699:BQI327751 CAD327699:CAE327751 CJZ327699:CKA327751 CTV327699:CTW327751 DDR327699:DDS327751 DNN327699:DNO327751 DXJ327699:DXK327751 EHF327699:EHG327751 ERB327699:ERC327751 FAX327699:FAY327751 FKT327699:FKU327751 FUP327699:FUQ327751 GEL327699:GEM327751 GOH327699:GOI327751 GYD327699:GYE327751 HHZ327699:HIA327751 HRV327699:HRW327751 IBR327699:IBS327751 ILN327699:ILO327751 IVJ327699:IVK327751 JFF327699:JFG327751 JPB327699:JPC327751 JYX327699:JYY327751 KIT327699:KIU327751 KSP327699:KSQ327751 LCL327699:LCM327751 LMH327699:LMI327751 LWD327699:LWE327751 MFZ327699:MGA327751 MPV327699:MPW327751 MZR327699:MZS327751 NJN327699:NJO327751 NTJ327699:NTK327751 ODF327699:ODG327751 ONB327699:ONC327751 OWX327699:OWY327751 PGT327699:PGU327751 PQP327699:PQQ327751 QAL327699:QAM327751 QKH327699:QKI327751 QUD327699:QUE327751 RDZ327699:REA327751 RNV327699:RNW327751 RXR327699:RXS327751 SHN327699:SHO327751 SRJ327699:SRK327751 TBF327699:TBG327751 TLB327699:TLC327751 TUX327699:TUY327751 UET327699:UEU327751 UOP327699:UOQ327751 UYL327699:UYM327751 VIH327699:VII327751 VSD327699:VSE327751 WBZ327699:WCA327751 WLV327699:WLW327751 WVR327699:WVS327751 J393235:K393287 JF393235:JG393287 TB393235:TC393287 ACX393235:ACY393287 AMT393235:AMU393287 AWP393235:AWQ393287 BGL393235:BGM393287 BQH393235:BQI393287 CAD393235:CAE393287 CJZ393235:CKA393287 CTV393235:CTW393287 DDR393235:DDS393287 DNN393235:DNO393287 DXJ393235:DXK393287 EHF393235:EHG393287 ERB393235:ERC393287 FAX393235:FAY393287 FKT393235:FKU393287 FUP393235:FUQ393287 GEL393235:GEM393287 GOH393235:GOI393287 GYD393235:GYE393287 HHZ393235:HIA393287 HRV393235:HRW393287 IBR393235:IBS393287 ILN393235:ILO393287 IVJ393235:IVK393287 JFF393235:JFG393287 JPB393235:JPC393287 JYX393235:JYY393287 KIT393235:KIU393287 KSP393235:KSQ393287 LCL393235:LCM393287 LMH393235:LMI393287 LWD393235:LWE393287 MFZ393235:MGA393287 MPV393235:MPW393287 MZR393235:MZS393287 NJN393235:NJO393287 NTJ393235:NTK393287 ODF393235:ODG393287 ONB393235:ONC393287 OWX393235:OWY393287 PGT393235:PGU393287 PQP393235:PQQ393287 QAL393235:QAM393287 QKH393235:QKI393287 QUD393235:QUE393287 RDZ393235:REA393287 RNV393235:RNW393287 RXR393235:RXS393287 SHN393235:SHO393287 SRJ393235:SRK393287 TBF393235:TBG393287 TLB393235:TLC393287 TUX393235:TUY393287 UET393235:UEU393287 UOP393235:UOQ393287 UYL393235:UYM393287 VIH393235:VII393287 VSD393235:VSE393287 WBZ393235:WCA393287 WLV393235:WLW393287 WVR393235:WVS393287 J458771:K458823 JF458771:JG458823 TB458771:TC458823 ACX458771:ACY458823 AMT458771:AMU458823 AWP458771:AWQ458823 BGL458771:BGM458823 BQH458771:BQI458823 CAD458771:CAE458823 CJZ458771:CKA458823 CTV458771:CTW458823 DDR458771:DDS458823 DNN458771:DNO458823 DXJ458771:DXK458823 EHF458771:EHG458823 ERB458771:ERC458823 FAX458771:FAY458823 FKT458771:FKU458823 FUP458771:FUQ458823 GEL458771:GEM458823 GOH458771:GOI458823 GYD458771:GYE458823 HHZ458771:HIA458823 HRV458771:HRW458823 IBR458771:IBS458823 ILN458771:ILO458823 IVJ458771:IVK458823 JFF458771:JFG458823 JPB458771:JPC458823 JYX458771:JYY458823 KIT458771:KIU458823 KSP458771:KSQ458823 LCL458771:LCM458823 LMH458771:LMI458823 LWD458771:LWE458823 MFZ458771:MGA458823 MPV458771:MPW458823 MZR458771:MZS458823 NJN458771:NJO458823 NTJ458771:NTK458823 ODF458771:ODG458823 ONB458771:ONC458823 OWX458771:OWY458823 PGT458771:PGU458823 PQP458771:PQQ458823 QAL458771:QAM458823 QKH458771:QKI458823 QUD458771:QUE458823 RDZ458771:REA458823 RNV458771:RNW458823 RXR458771:RXS458823 SHN458771:SHO458823 SRJ458771:SRK458823 TBF458771:TBG458823 TLB458771:TLC458823 TUX458771:TUY458823 UET458771:UEU458823 UOP458771:UOQ458823 UYL458771:UYM458823 VIH458771:VII458823 VSD458771:VSE458823 WBZ458771:WCA458823 WLV458771:WLW458823 WVR458771:WVS458823 J524307:K524359 JF524307:JG524359 TB524307:TC524359 ACX524307:ACY524359 AMT524307:AMU524359 AWP524307:AWQ524359 BGL524307:BGM524359 BQH524307:BQI524359 CAD524307:CAE524359 CJZ524307:CKA524359 CTV524307:CTW524359 DDR524307:DDS524359 DNN524307:DNO524359 DXJ524307:DXK524359 EHF524307:EHG524359 ERB524307:ERC524359 FAX524307:FAY524359 FKT524307:FKU524359 FUP524307:FUQ524359 GEL524307:GEM524359 GOH524307:GOI524359 GYD524307:GYE524359 HHZ524307:HIA524359 HRV524307:HRW524359 IBR524307:IBS524359 ILN524307:ILO524359 IVJ524307:IVK524359 JFF524307:JFG524359 JPB524307:JPC524359 JYX524307:JYY524359 KIT524307:KIU524359 KSP524307:KSQ524359 LCL524307:LCM524359 LMH524307:LMI524359 LWD524307:LWE524359 MFZ524307:MGA524359 MPV524307:MPW524359 MZR524307:MZS524359 NJN524307:NJO524359 NTJ524307:NTK524359 ODF524307:ODG524359 ONB524307:ONC524359 OWX524307:OWY524359 PGT524307:PGU524359 PQP524307:PQQ524359 QAL524307:QAM524359 QKH524307:QKI524359 QUD524307:QUE524359 RDZ524307:REA524359 RNV524307:RNW524359 RXR524307:RXS524359 SHN524307:SHO524359 SRJ524307:SRK524359 TBF524307:TBG524359 TLB524307:TLC524359 TUX524307:TUY524359 UET524307:UEU524359 UOP524307:UOQ524359 UYL524307:UYM524359 VIH524307:VII524359 VSD524307:VSE524359 WBZ524307:WCA524359 WLV524307:WLW524359 WVR524307:WVS524359 J589843:K589895 JF589843:JG589895 TB589843:TC589895 ACX589843:ACY589895 AMT589843:AMU589895 AWP589843:AWQ589895 BGL589843:BGM589895 BQH589843:BQI589895 CAD589843:CAE589895 CJZ589843:CKA589895 CTV589843:CTW589895 DDR589843:DDS589895 DNN589843:DNO589895 DXJ589843:DXK589895 EHF589843:EHG589895 ERB589843:ERC589895 FAX589843:FAY589895 FKT589843:FKU589895 FUP589843:FUQ589895 GEL589843:GEM589895 GOH589843:GOI589895 GYD589843:GYE589895 HHZ589843:HIA589895 HRV589843:HRW589895 IBR589843:IBS589895 ILN589843:ILO589895 IVJ589843:IVK589895 JFF589843:JFG589895 JPB589843:JPC589895 JYX589843:JYY589895 KIT589843:KIU589895 KSP589843:KSQ589895 LCL589843:LCM589895 LMH589843:LMI589895 LWD589843:LWE589895 MFZ589843:MGA589895 MPV589843:MPW589895 MZR589843:MZS589895 NJN589843:NJO589895 NTJ589843:NTK589895 ODF589843:ODG589895 ONB589843:ONC589895 OWX589843:OWY589895 PGT589843:PGU589895 PQP589843:PQQ589895 QAL589843:QAM589895 QKH589843:QKI589895 QUD589843:QUE589895 RDZ589843:REA589895 RNV589843:RNW589895 RXR589843:RXS589895 SHN589843:SHO589895 SRJ589843:SRK589895 TBF589843:TBG589895 TLB589843:TLC589895 TUX589843:TUY589895 UET589843:UEU589895 UOP589843:UOQ589895 UYL589843:UYM589895 VIH589843:VII589895 VSD589843:VSE589895 WBZ589843:WCA589895 WLV589843:WLW589895 WVR589843:WVS589895 J655379:K655431 JF655379:JG655431 TB655379:TC655431 ACX655379:ACY655431 AMT655379:AMU655431 AWP655379:AWQ655431 BGL655379:BGM655431 BQH655379:BQI655431 CAD655379:CAE655431 CJZ655379:CKA655431 CTV655379:CTW655431 DDR655379:DDS655431 DNN655379:DNO655431 DXJ655379:DXK655431 EHF655379:EHG655431 ERB655379:ERC655431 FAX655379:FAY655431 FKT655379:FKU655431 FUP655379:FUQ655431 GEL655379:GEM655431 GOH655379:GOI655431 GYD655379:GYE655431 HHZ655379:HIA655431 HRV655379:HRW655431 IBR655379:IBS655431 ILN655379:ILO655431 IVJ655379:IVK655431 JFF655379:JFG655431 JPB655379:JPC655431 JYX655379:JYY655431 KIT655379:KIU655431 KSP655379:KSQ655431 LCL655379:LCM655431 LMH655379:LMI655431 LWD655379:LWE655431 MFZ655379:MGA655431 MPV655379:MPW655431 MZR655379:MZS655431 NJN655379:NJO655431 NTJ655379:NTK655431 ODF655379:ODG655431 ONB655379:ONC655431 OWX655379:OWY655431 PGT655379:PGU655431 PQP655379:PQQ655431 QAL655379:QAM655431 QKH655379:QKI655431 QUD655379:QUE655431 RDZ655379:REA655431 RNV655379:RNW655431 RXR655379:RXS655431 SHN655379:SHO655431 SRJ655379:SRK655431 TBF655379:TBG655431 TLB655379:TLC655431 TUX655379:TUY655431 UET655379:UEU655431 UOP655379:UOQ655431 UYL655379:UYM655431 VIH655379:VII655431 VSD655379:VSE655431 WBZ655379:WCA655431 WLV655379:WLW655431 WVR655379:WVS655431 J720915:K720967 JF720915:JG720967 TB720915:TC720967 ACX720915:ACY720967 AMT720915:AMU720967 AWP720915:AWQ720967 BGL720915:BGM720967 BQH720915:BQI720967 CAD720915:CAE720967 CJZ720915:CKA720967 CTV720915:CTW720967 DDR720915:DDS720967 DNN720915:DNO720967 DXJ720915:DXK720967 EHF720915:EHG720967 ERB720915:ERC720967 FAX720915:FAY720967 FKT720915:FKU720967 FUP720915:FUQ720967 GEL720915:GEM720967 GOH720915:GOI720967 GYD720915:GYE720967 HHZ720915:HIA720967 HRV720915:HRW720967 IBR720915:IBS720967 ILN720915:ILO720967 IVJ720915:IVK720967 JFF720915:JFG720967 JPB720915:JPC720967 JYX720915:JYY720967 KIT720915:KIU720967 KSP720915:KSQ720967 LCL720915:LCM720967 LMH720915:LMI720967 LWD720915:LWE720967 MFZ720915:MGA720967 MPV720915:MPW720967 MZR720915:MZS720967 NJN720915:NJO720967 NTJ720915:NTK720967 ODF720915:ODG720967 ONB720915:ONC720967 OWX720915:OWY720967 PGT720915:PGU720967 PQP720915:PQQ720967 QAL720915:QAM720967 QKH720915:QKI720967 QUD720915:QUE720967 RDZ720915:REA720967 RNV720915:RNW720967 RXR720915:RXS720967 SHN720915:SHO720967 SRJ720915:SRK720967 TBF720915:TBG720967 TLB720915:TLC720967 TUX720915:TUY720967 UET720915:UEU720967 UOP720915:UOQ720967 UYL720915:UYM720967 VIH720915:VII720967 VSD720915:VSE720967 WBZ720915:WCA720967 WLV720915:WLW720967 WVR720915:WVS720967 J786451:K786503 JF786451:JG786503 TB786451:TC786503 ACX786451:ACY786503 AMT786451:AMU786503 AWP786451:AWQ786503 BGL786451:BGM786503 BQH786451:BQI786503 CAD786451:CAE786503 CJZ786451:CKA786503 CTV786451:CTW786503 DDR786451:DDS786503 DNN786451:DNO786503 DXJ786451:DXK786503 EHF786451:EHG786503 ERB786451:ERC786503 FAX786451:FAY786503 FKT786451:FKU786503 FUP786451:FUQ786503 GEL786451:GEM786503 GOH786451:GOI786503 GYD786451:GYE786503 HHZ786451:HIA786503 HRV786451:HRW786503 IBR786451:IBS786503 ILN786451:ILO786503 IVJ786451:IVK786503 JFF786451:JFG786503 JPB786451:JPC786503 JYX786451:JYY786503 KIT786451:KIU786503 KSP786451:KSQ786503 LCL786451:LCM786503 LMH786451:LMI786503 LWD786451:LWE786503 MFZ786451:MGA786503 MPV786451:MPW786503 MZR786451:MZS786503 NJN786451:NJO786503 NTJ786451:NTK786503 ODF786451:ODG786503 ONB786451:ONC786503 OWX786451:OWY786503 PGT786451:PGU786503 PQP786451:PQQ786503 QAL786451:QAM786503 QKH786451:QKI786503 QUD786451:QUE786503 RDZ786451:REA786503 RNV786451:RNW786503 RXR786451:RXS786503 SHN786451:SHO786503 SRJ786451:SRK786503 TBF786451:TBG786503 TLB786451:TLC786503 TUX786451:TUY786503 UET786451:UEU786503 UOP786451:UOQ786503 UYL786451:UYM786503 VIH786451:VII786503 VSD786451:VSE786503 WBZ786451:WCA786503 WLV786451:WLW786503 WVR786451:WVS786503 J851987:K852039 JF851987:JG852039 TB851987:TC852039 ACX851987:ACY852039 AMT851987:AMU852039 AWP851987:AWQ852039 BGL851987:BGM852039 BQH851987:BQI852039 CAD851987:CAE852039 CJZ851987:CKA852039 CTV851987:CTW852039 DDR851987:DDS852039 DNN851987:DNO852039 DXJ851987:DXK852039 EHF851987:EHG852039 ERB851987:ERC852039 FAX851987:FAY852039 FKT851987:FKU852039 FUP851987:FUQ852039 GEL851987:GEM852039 GOH851987:GOI852039 GYD851987:GYE852039 HHZ851987:HIA852039 HRV851987:HRW852039 IBR851987:IBS852039 ILN851987:ILO852039 IVJ851987:IVK852039 JFF851987:JFG852039 JPB851987:JPC852039 JYX851987:JYY852039 KIT851987:KIU852039 KSP851987:KSQ852039 LCL851987:LCM852039 LMH851987:LMI852039 LWD851987:LWE852039 MFZ851987:MGA852039 MPV851987:MPW852039 MZR851987:MZS852039 NJN851987:NJO852039 NTJ851987:NTK852039 ODF851987:ODG852039 ONB851987:ONC852039 OWX851987:OWY852039 PGT851987:PGU852039 PQP851987:PQQ852039 QAL851987:QAM852039 QKH851987:QKI852039 QUD851987:QUE852039 RDZ851987:REA852039 RNV851987:RNW852039 RXR851987:RXS852039 SHN851987:SHO852039 SRJ851987:SRK852039 TBF851987:TBG852039 TLB851987:TLC852039 TUX851987:TUY852039 UET851987:UEU852039 UOP851987:UOQ852039 UYL851987:UYM852039 VIH851987:VII852039 VSD851987:VSE852039 WBZ851987:WCA852039 WLV851987:WLW852039 WVR851987:WVS852039 J917523:K917575 JF917523:JG917575 TB917523:TC917575 ACX917523:ACY917575 AMT917523:AMU917575 AWP917523:AWQ917575 BGL917523:BGM917575 BQH917523:BQI917575 CAD917523:CAE917575 CJZ917523:CKA917575 CTV917523:CTW917575 DDR917523:DDS917575 DNN917523:DNO917575 DXJ917523:DXK917575 EHF917523:EHG917575 ERB917523:ERC917575 FAX917523:FAY917575 FKT917523:FKU917575 FUP917523:FUQ917575 GEL917523:GEM917575 GOH917523:GOI917575 GYD917523:GYE917575 HHZ917523:HIA917575 HRV917523:HRW917575 IBR917523:IBS917575 ILN917523:ILO917575 IVJ917523:IVK917575 JFF917523:JFG917575 JPB917523:JPC917575 JYX917523:JYY917575 KIT917523:KIU917575 KSP917523:KSQ917575 LCL917523:LCM917575 LMH917523:LMI917575 LWD917523:LWE917575 MFZ917523:MGA917575 MPV917523:MPW917575 MZR917523:MZS917575 NJN917523:NJO917575 NTJ917523:NTK917575 ODF917523:ODG917575 ONB917523:ONC917575 OWX917523:OWY917575 PGT917523:PGU917575 PQP917523:PQQ917575 QAL917523:QAM917575 QKH917523:QKI917575 QUD917523:QUE917575 RDZ917523:REA917575 RNV917523:RNW917575 RXR917523:RXS917575 SHN917523:SHO917575 SRJ917523:SRK917575 TBF917523:TBG917575 TLB917523:TLC917575 TUX917523:TUY917575 UET917523:UEU917575 UOP917523:UOQ917575 UYL917523:UYM917575 VIH917523:VII917575 VSD917523:VSE917575 WBZ917523:WCA917575 WLV917523:WLW917575 WVR917523:WVS917575 J983059:K983111 JF983059:JG983111 TB983059:TC983111 ACX983059:ACY983111 AMT983059:AMU983111 AWP983059:AWQ983111 BGL983059:BGM983111 BQH983059:BQI983111 CAD983059:CAE983111 CJZ983059:CKA983111 CTV983059:CTW983111 DDR983059:DDS983111 DNN983059:DNO983111 DXJ983059:DXK983111 EHF983059:EHG983111 ERB983059:ERC983111 FAX983059:FAY983111 FKT983059:FKU983111 FUP983059:FUQ983111 GEL983059:GEM983111 GOH983059:GOI983111 GYD983059:GYE983111 HHZ983059:HIA983111 HRV983059:HRW983111 IBR983059:IBS983111 ILN983059:ILO983111 IVJ983059:IVK983111 JFF983059:JFG983111 JPB983059:JPC983111 JYX983059:JYY983111 KIT983059:KIU983111 KSP983059:KSQ983111 LCL983059:LCM983111 LMH983059:LMI983111 LWD983059:LWE983111 MFZ983059:MGA983111 MPV983059:MPW983111 MZR983059:MZS983111 NJN983059:NJO983111 NTJ983059:NTK983111 ODF983059:ODG983111 ONB983059:ONC983111 OWX983059:OWY983111 PGT983059:PGU983111 PQP983059:PQQ983111 QAL983059:QAM983111 QKH983059:QKI983111 QUD983059:QUE983111 RDZ983059:REA983111 RNV983059:RNW983111 RXR983059:RXS983111 SHN983059:SHO983111 SRJ983059:SRK983111 TBF983059:TBG983111 TLB983059:TLC983111 TUX983059:TUY983111 UET983059:UEU983111 UOP983059:UOQ983111 UYL983059:UYM983111 VIH983059:VII983111 VSD983059:VSE983111 WBZ983059:WCA983111 WLV983059:WLW983111 WVR983059:WVS983111 J73:K174 JF73:JG174 TB73:TC174 ACX73:ACY174 AMT73:AMU174 AWP73:AWQ174 BGL73:BGM174 BQH73:BQI174 CAD73:CAE174 CJZ73:CKA174 CTV73:CTW174 DDR73:DDS174 DNN73:DNO174 DXJ73:DXK174 EHF73:EHG174 ERB73:ERC174 FAX73:FAY174 FKT73:FKU174 FUP73:FUQ174 GEL73:GEM174 GOH73:GOI174 GYD73:GYE174 HHZ73:HIA174 HRV73:HRW174 IBR73:IBS174 ILN73:ILO174 IVJ73:IVK174 JFF73:JFG174 JPB73:JPC174 JYX73:JYY174 KIT73:KIU174 KSP73:KSQ174 LCL73:LCM174 LMH73:LMI174 LWD73:LWE174 MFZ73:MGA174 MPV73:MPW174 MZR73:MZS174 NJN73:NJO174 NTJ73:NTK174 ODF73:ODG174 ONB73:ONC174 OWX73:OWY174 PGT73:PGU174 PQP73:PQQ174 QAL73:QAM174 QKH73:QKI174 QUD73:QUE174 RDZ73:REA174 RNV73:RNW174 RXR73:RXS174 SHN73:SHO174 SRJ73:SRK174 TBF73:TBG174 TLB73:TLC174 TUX73:TUY174 UET73:UEU174 UOP73:UOQ174 UYL73:UYM174 VIH73:VII174 VSD73:VSE174 WBZ73:WCA174 WLV73:WLW174 WVR73:WVS174 J65609:K65710 JF65609:JG65710 TB65609:TC65710 ACX65609:ACY65710 AMT65609:AMU65710 AWP65609:AWQ65710 BGL65609:BGM65710 BQH65609:BQI65710 CAD65609:CAE65710 CJZ65609:CKA65710 CTV65609:CTW65710 DDR65609:DDS65710 DNN65609:DNO65710 DXJ65609:DXK65710 EHF65609:EHG65710 ERB65609:ERC65710 FAX65609:FAY65710 FKT65609:FKU65710 FUP65609:FUQ65710 GEL65609:GEM65710 GOH65609:GOI65710 GYD65609:GYE65710 HHZ65609:HIA65710 HRV65609:HRW65710 IBR65609:IBS65710 ILN65609:ILO65710 IVJ65609:IVK65710 JFF65609:JFG65710 JPB65609:JPC65710 JYX65609:JYY65710 KIT65609:KIU65710 KSP65609:KSQ65710 LCL65609:LCM65710 LMH65609:LMI65710 LWD65609:LWE65710 MFZ65609:MGA65710 MPV65609:MPW65710 MZR65609:MZS65710 NJN65609:NJO65710 NTJ65609:NTK65710 ODF65609:ODG65710 ONB65609:ONC65710 OWX65609:OWY65710 PGT65609:PGU65710 PQP65609:PQQ65710 QAL65609:QAM65710 QKH65609:QKI65710 QUD65609:QUE65710 RDZ65609:REA65710 RNV65609:RNW65710 RXR65609:RXS65710 SHN65609:SHO65710 SRJ65609:SRK65710 TBF65609:TBG65710 TLB65609:TLC65710 TUX65609:TUY65710 UET65609:UEU65710 UOP65609:UOQ65710 UYL65609:UYM65710 VIH65609:VII65710 VSD65609:VSE65710 WBZ65609:WCA65710 WLV65609:WLW65710 WVR65609:WVS65710 J131145:K131246 JF131145:JG131246 TB131145:TC131246 ACX131145:ACY131246 AMT131145:AMU131246 AWP131145:AWQ131246 BGL131145:BGM131246 BQH131145:BQI131246 CAD131145:CAE131246 CJZ131145:CKA131246 CTV131145:CTW131246 DDR131145:DDS131246 DNN131145:DNO131246 DXJ131145:DXK131246 EHF131145:EHG131246 ERB131145:ERC131246 FAX131145:FAY131246 FKT131145:FKU131246 FUP131145:FUQ131246 GEL131145:GEM131246 GOH131145:GOI131246 GYD131145:GYE131246 HHZ131145:HIA131246 HRV131145:HRW131246 IBR131145:IBS131246 ILN131145:ILO131246 IVJ131145:IVK131246 JFF131145:JFG131246 JPB131145:JPC131246 JYX131145:JYY131246 KIT131145:KIU131246 KSP131145:KSQ131246 LCL131145:LCM131246 LMH131145:LMI131246 LWD131145:LWE131246 MFZ131145:MGA131246 MPV131145:MPW131246 MZR131145:MZS131246 NJN131145:NJO131246 NTJ131145:NTK131246 ODF131145:ODG131246 ONB131145:ONC131246 OWX131145:OWY131246 PGT131145:PGU131246 PQP131145:PQQ131246 QAL131145:QAM131246 QKH131145:QKI131246 QUD131145:QUE131246 RDZ131145:REA131246 RNV131145:RNW131246 RXR131145:RXS131246 SHN131145:SHO131246 SRJ131145:SRK131246 TBF131145:TBG131246 TLB131145:TLC131246 TUX131145:TUY131246 UET131145:UEU131246 UOP131145:UOQ131246 UYL131145:UYM131246 VIH131145:VII131246 VSD131145:VSE131246 WBZ131145:WCA131246 WLV131145:WLW131246 WVR131145:WVS131246 J196681:K196782 JF196681:JG196782 TB196681:TC196782 ACX196681:ACY196782 AMT196681:AMU196782 AWP196681:AWQ196782 BGL196681:BGM196782 BQH196681:BQI196782 CAD196681:CAE196782 CJZ196681:CKA196782 CTV196681:CTW196782 DDR196681:DDS196782 DNN196681:DNO196782 DXJ196681:DXK196782 EHF196681:EHG196782 ERB196681:ERC196782 FAX196681:FAY196782 FKT196681:FKU196782 FUP196681:FUQ196782 GEL196681:GEM196782 GOH196681:GOI196782 GYD196681:GYE196782 HHZ196681:HIA196782 HRV196681:HRW196782 IBR196681:IBS196782 ILN196681:ILO196782 IVJ196681:IVK196782 JFF196681:JFG196782 JPB196681:JPC196782 JYX196681:JYY196782 KIT196681:KIU196782 KSP196681:KSQ196782 LCL196681:LCM196782 LMH196681:LMI196782 LWD196681:LWE196782 MFZ196681:MGA196782 MPV196681:MPW196782 MZR196681:MZS196782 NJN196681:NJO196782 NTJ196681:NTK196782 ODF196681:ODG196782 ONB196681:ONC196782 OWX196681:OWY196782 PGT196681:PGU196782 PQP196681:PQQ196782 QAL196681:QAM196782 QKH196681:QKI196782 QUD196681:QUE196782 RDZ196681:REA196782 RNV196681:RNW196782 RXR196681:RXS196782 SHN196681:SHO196782 SRJ196681:SRK196782 TBF196681:TBG196782 TLB196681:TLC196782 TUX196681:TUY196782 UET196681:UEU196782 UOP196681:UOQ196782 UYL196681:UYM196782 VIH196681:VII196782 VSD196681:VSE196782 WBZ196681:WCA196782 WLV196681:WLW196782 WVR196681:WVS196782 J262217:K262318 JF262217:JG262318 TB262217:TC262318 ACX262217:ACY262318 AMT262217:AMU262318 AWP262217:AWQ262318 BGL262217:BGM262318 BQH262217:BQI262318 CAD262217:CAE262318 CJZ262217:CKA262318 CTV262217:CTW262318 DDR262217:DDS262318 DNN262217:DNO262318 DXJ262217:DXK262318 EHF262217:EHG262318 ERB262217:ERC262318 FAX262217:FAY262318 FKT262217:FKU262318 FUP262217:FUQ262318 GEL262217:GEM262318 GOH262217:GOI262318 GYD262217:GYE262318 HHZ262217:HIA262318 HRV262217:HRW262318 IBR262217:IBS262318 ILN262217:ILO262318 IVJ262217:IVK262318 JFF262217:JFG262318 JPB262217:JPC262318 JYX262217:JYY262318 KIT262217:KIU262318 KSP262217:KSQ262318 LCL262217:LCM262318 LMH262217:LMI262318 LWD262217:LWE262318 MFZ262217:MGA262318 MPV262217:MPW262318 MZR262217:MZS262318 NJN262217:NJO262318 NTJ262217:NTK262318 ODF262217:ODG262318 ONB262217:ONC262318 OWX262217:OWY262318 PGT262217:PGU262318 PQP262217:PQQ262318 QAL262217:QAM262318 QKH262217:QKI262318 QUD262217:QUE262318 RDZ262217:REA262318 RNV262217:RNW262318 RXR262217:RXS262318 SHN262217:SHO262318 SRJ262217:SRK262318 TBF262217:TBG262318 TLB262217:TLC262318 TUX262217:TUY262318 UET262217:UEU262318 UOP262217:UOQ262318 UYL262217:UYM262318 VIH262217:VII262318 VSD262217:VSE262318 WBZ262217:WCA262318 WLV262217:WLW262318 WVR262217:WVS262318 J327753:K327854 JF327753:JG327854 TB327753:TC327854 ACX327753:ACY327854 AMT327753:AMU327854 AWP327753:AWQ327854 BGL327753:BGM327854 BQH327753:BQI327854 CAD327753:CAE327854 CJZ327753:CKA327854 CTV327753:CTW327854 DDR327753:DDS327854 DNN327753:DNO327854 DXJ327753:DXK327854 EHF327753:EHG327854 ERB327753:ERC327854 FAX327753:FAY327854 FKT327753:FKU327854 FUP327753:FUQ327854 GEL327753:GEM327854 GOH327753:GOI327854 GYD327753:GYE327854 HHZ327753:HIA327854 HRV327753:HRW327854 IBR327753:IBS327854 ILN327753:ILO327854 IVJ327753:IVK327854 JFF327753:JFG327854 JPB327753:JPC327854 JYX327753:JYY327854 KIT327753:KIU327854 KSP327753:KSQ327854 LCL327753:LCM327854 LMH327753:LMI327854 LWD327753:LWE327854 MFZ327753:MGA327854 MPV327753:MPW327854 MZR327753:MZS327854 NJN327753:NJO327854 NTJ327753:NTK327854 ODF327753:ODG327854 ONB327753:ONC327854 OWX327753:OWY327854 PGT327753:PGU327854 PQP327753:PQQ327854 QAL327753:QAM327854 QKH327753:QKI327854 QUD327753:QUE327854 RDZ327753:REA327854 RNV327753:RNW327854 RXR327753:RXS327854 SHN327753:SHO327854 SRJ327753:SRK327854 TBF327753:TBG327854 TLB327753:TLC327854 TUX327753:TUY327854 UET327753:UEU327854 UOP327753:UOQ327854 UYL327753:UYM327854 VIH327753:VII327854 VSD327753:VSE327854 WBZ327753:WCA327854 WLV327753:WLW327854 WVR327753:WVS327854 J393289:K393390 JF393289:JG393390 TB393289:TC393390 ACX393289:ACY393390 AMT393289:AMU393390 AWP393289:AWQ393390 BGL393289:BGM393390 BQH393289:BQI393390 CAD393289:CAE393390 CJZ393289:CKA393390 CTV393289:CTW393390 DDR393289:DDS393390 DNN393289:DNO393390 DXJ393289:DXK393390 EHF393289:EHG393390 ERB393289:ERC393390 FAX393289:FAY393390 FKT393289:FKU393390 FUP393289:FUQ393390 GEL393289:GEM393390 GOH393289:GOI393390 GYD393289:GYE393390 HHZ393289:HIA393390 HRV393289:HRW393390 IBR393289:IBS393390 ILN393289:ILO393390 IVJ393289:IVK393390 JFF393289:JFG393390 JPB393289:JPC393390 JYX393289:JYY393390 KIT393289:KIU393390 KSP393289:KSQ393390 LCL393289:LCM393390 LMH393289:LMI393390 LWD393289:LWE393390 MFZ393289:MGA393390 MPV393289:MPW393390 MZR393289:MZS393390 NJN393289:NJO393390 NTJ393289:NTK393390 ODF393289:ODG393390 ONB393289:ONC393390 OWX393289:OWY393390 PGT393289:PGU393390 PQP393289:PQQ393390 QAL393289:QAM393390 QKH393289:QKI393390 QUD393289:QUE393390 RDZ393289:REA393390 RNV393289:RNW393390 RXR393289:RXS393390 SHN393289:SHO393390 SRJ393289:SRK393390 TBF393289:TBG393390 TLB393289:TLC393390 TUX393289:TUY393390 UET393289:UEU393390 UOP393289:UOQ393390 UYL393289:UYM393390 VIH393289:VII393390 VSD393289:VSE393390 WBZ393289:WCA393390 WLV393289:WLW393390 WVR393289:WVS393390 J458825:K458926 JF458825:JG458926 TB458825:TC458926 ACX458825:ACY458926 AMT458825:AMU458926 AWP458825:AWQ458926 BGL458825:BGM458926 BQH458825:BQI458926 CAD458825:CAE458926 CJZ458825:CKA458926 CTV458825:CTW458926 DDR458825:DDS458926 DNN458825:DNO458926 DXJ458825:DXK458926 EHF458825:EHG458926 ERB458825:ERC458926 FAX458825:FAY458926 FKT458825:FKU458926 FUP458825:FUQ458926 GEL458825:GEM458926 GOH458825:GOI458926 GYD458825:GYE458926 HHZ458825:HIA458926 HRV458825:HRW458926 IBR458825:IBS458926 ILN458825:ILO458926 IVJ458825:IVK458926 JFF458825:JFG458926 JPB458825:JPC458926 JYX458825:JYY458926 KIT458825:KIU458926 KSP458825:KSQ458926 LCL458825:LCM458926 LMH458825:LMI458926 LWD458825:LWE458926 MFZ458825:MGA458926 MPV458825:MPW458926 MZR458825:MZS458926 NJN458825:NJO458926 NTJ458825:NTK458926 ODF458825:ODG458926 ONB458825:ONC458926 OWX458825:OWY458926 PGT458825:PGU458926 PQP458825:PQQ458926 QAL458825:QAM458926 QKH458825:QKI458926 QUD458825:QUE458926 RDZ458825:REA458926 RNV458825:RNW458926 RXR458825:RXS458926 SHN458825:SHO458926 SRJ458825:SRK458926 TBF458825:TBG458926 TLB458825:TLC458926 TUX458825:TUY458926 UET458825:UEU458926 UOP458825:UOQ458926 UYL458825:UYM458926 VIH458825:VII458926 VSD458825:VSE458926 WBZ458825:WCA458926 WLV458825:WLW458926 WVR458825:WVS458926 J524361:K524462 JF524361:JG524462 TB524361:TC524462 ACX524361:ACY524462 AMT524361:AMU524462 AWP524361:AWQ524462 BGL524361:BGM524462 BQH524361:BQI524462 CAD524361:CAE524462 CJZ524361:CKA524462 CTV524361:CTW524462 DDR524361:DDS524462 DNN524361:DNO524462 DXJ524361:DXK524462 EHF524361:EHG524462 ERB524361:ERC524462 FAX524361:FAY524462 FKT524361:FKU524462 FUP524361:FUQ524462 GEL524361:GEM524462 GOH524361:GOI524462 GYD524361:GYE524462 HHZ524361:HIA524462 HRV524361:HRW524462 IBR524361:IBS524462 ILN524361:ILO524462 IVJ524361:IVK524462 JFF524361:JFG524462 JPB524361:JPC524462 JYX524361:JYY524462 KIT524361:KIU524462 KSP524361:KSQ524462 LCL524361:LCM524462 LMH524361:LMI524462 LWD524361:LWE524462 MFZ524361:MGA524462 MPV524361:MPW524462 MZR524361:MZS524462 NJN524361:NJO524462 NTJ524361:NTK524462 ODF524361:ODG524462 ONB524361:ONC524462 OWX524361:OWY524462 PGT524361:PGU524462 PQP524361:PQQ524462 QAL524361:QAM524462 QKH524361:QKI524462 QUD524361:QUE524462 RDZ524361:REA524462 RNV524361:RNW524462 RXR524361:RXS524462 SHN524361:SHO524462 SRJ524361:SRK524462 TBF524361:TBG524462 TLB524361:TLC524462 TUX524361:TUY524462 UET524361:UEU524462 UOP524361:UOQ524462 UYL524361:UYM524462 VIH524361:VII524462 VSD524361:VSE524462 WBZ524361:WCA524462 WLV524361:WLW524462 WVR524361:WVS524462 J589897:K589998 JF589897:JG589998 TB589897:TC589998 ACX589897:ACY589998 AMT589897:AMU589998 AWP589897:AWQ589998 BGL589897:BGM589998 BQH589897:BQI589998 CAD589897:CAE589998 CJZ589897:CKA589998 CTV589897:CTW589998 DDR589897:DDS589998 DNN589897:DNO589998 DXJ589897:DXK589998 EHF589897:EHG589998 ERB589897:ERC589998 FAX589897:FAY589998 FKT589897:FKU589998 FUP589897:FUQ589998 GEL589897:GEM589998 GOH589897:GOI589998 GYD589897:GYE589998 HHZ589897:HIA589998 HRV589897:HRW589998 IBR589897:IBS589998 ILN589897:ILO589998 IVJ589897:IVK589998 JFF589897:JFG589998 JPB589897:JPC589998 JYX589897:JYY589998 KIT589897:KIU589998 KSP589897:KSQ589998 LCL589897:LCM589998 LMH589897:LMI589998 LWD589897:LWE589998 MFZ589897:MGA589998 MPV589897:MPW589998 MZR589897:MZS589998 NJN589897:NJO589998 NTJ589897:NTK589998 ODF589897:ODG589998 ONB589897:ONC589998 OWX589897:OWY589998 PGT589897:PGU589998 PQP589897:PQQ589998 QAL589897:QAM589998 QKH589897:QKI589998 QUD589897:QUE589998 RDZ589897:REA589998 RNV589897:RNW589998 RXR589897:RXS589998 SHN589897:SHO589998 SRJ589897:SRK589998 TBF589897:TBG589998 TLB589897:TLC589998 TUX589897:TUY589998 UET589897:UEU589998 UOP589897:UOQ589998 UYL589897:UYM589998 VIH589897:VII589998 VSD589897:VSE589998 WBZ589897:WCA589998 WLV589897:WLW589998 WVR589897:WVS589998 J655433:K655534 JF655433:JG655534 TB655433:TC655534 ACX655433:ACY655534 AMT655433:AMU655534 AWP655433:AWQ655534 BGL655433:BGM655534 BQH655433:BQI655534 CAD655433:CAE655534 CJZ655433:CKA655534 CTV655433:CTW655534 DDR655433:DDS655534 DNN655433:DNO655534 DXJ655433:DXK655534 EHF655433:EHG655534 ERB655433:ERC655534 FAX655433:FAY655534 FKT655433:FKU655534 FUP655433:FUQ655534 GEL655433:GEM655534 GOH655433:GOI655534 GYD655433:GYE655534 HHZ655433:HIA655534 HRV655433:HRW655534 IBR655433:IBS655534 ILN655433:ILO655534 IVJ655433:IVK655534 JFF655433:JFG655534 JPB655433:JPC655534 JYX655433:JYY655534 KIT655433:KIU655534 KSP655433:KSQ655534 LCL655433:LCM655534 LMH655433:LMI655534 LWD655433:LWE655534 MFZ655433:MGA655534 MPV655433:MPW655534 MZR655433:MZS655534 NJN655433:NJO655534 NTJ655433:NTK655534 ODF655433:ODG655534 ONB655433:ONC655534 OWX655433:OWY655534 PGT655433:PGU655534 PQP655433:PQQ655534 QAL655433:QAM655534 QKH655433:QKI655534 QUD655433:QUE655534 RDZ655433:REA655534 RNV655433:RNW655534 RXR655433:RXS655534 SHN655433:SHO655534 SRJ655433:SRK655534 TBF655433:TBG655534 TLB655433:TLC655534 TUX655433:TUY655534 UET655433:UEU655534 UOP655433:UOQ655534 UYL655433:UYM655534 VIH655433:VII655534 VSD655433:VSE655534 WBZ655433:WCA655534 WLV655433:WLW655534 WVR655433:WVS655534 J720969:K721070 JF720969:JG721070 TB720969:TC721070 ACX720969:ACY721070 AMT720969:AMU721070 AWP720969:AWQ721070 BGL720969:BGM721070 BQH720969:BQI721070 CAD720969:CAE721070 CJZ720969:CKA721070 CTV720969:CTW721070 DDR720969:DDS721070 DNN720969:DNO721070 DXJ720969:DXK721070 EHF720969:EHG721070 ERB720969:ERC721070 FAX720969:FAY721070 FKT720969:FKU721070 FUP720969:FUQ721070 GEL720969:GEM721070 GOH720969:GOI721070 GYD720969:GYE721070 HHZ720969:HIA721070 HRV720969:HRW721070 IBR720969:IBS721070 ILN720969:ILO721070 IVJ720969:IVK721070 JFF720969:JFG721070 JPB720969:JPC721070 JYX720969:JYY721070 KIT720969:KIU721070 KSP720969:KSQ721070 LCL720969:LCM721070 LMH720969:LMI721070 LWD720969:LWE721070 MFZ720969:MGA721070 MPV720969:MPW721070 MZR720969:MZS721070 NJN720969:NJO721070 NTJ720969:NTK721070 ODF720969:ODG721070 ONB720969:ONC721070 OWX720969:OWY721070 PGT720969:PGU721070 PQP720969:PQQ721070 QAL720969:QAM721070 QKH720969:QKI721070 QUD720969:QUE721070 RDZ720969:REA721070 RNV720969:RNW721070 RXR720969:RXS721070 SHN720969:SHO721070 SRJ720969:SRK721070 TBF720969:TBG721070 TLB720969:TLC721070 TUX720969:TUY721070 UET720969:UEU721070 UOP720969:UOQ721070 UYL720969:UYM721070 VIH720969:VII721070 VSD720969:VSE721070 WBZ720969:WCA721070 WLV720969:WLW721070 WVR720969:WVS721070 J786505:K786606 JF786505:JG786606 TB786505:TC786606 ACX786505:ACY786606 AMT786505:AMU786606 AWP786505:AWQ786606 BGL786505:BGM786606 BQH786505:BQI786606 CAD786505:CAE786606 CJZ786505:CKA786606 CTV786505:CTW786606 DDR786505:DDS786606 DNN786505:DNO786606 DXJ786505:DXK786606 EHF786505:EHG786606 ERB786505:ERC786606 FAX786505:FAY786606 FKT786505:FKU786606 FUP786505:FUQ786606 GEL786505:GEM786606 GOH786505:GOI786606 GYD786505:GYE786606 HHZ786505:HIA786606 HRV786505:HRW786606 IBR786505:IBS786606 ILN786505:ILO786606 IVJ786505:IVK786606 JFF786505:JFG786606 JPB786505:JPC786606 JYX786505:JYY786606 KIT786505:KIU786606 KSP786505:KSQ786606 LCL786505:LCM786606 LMH786505:LMI786606 LWD786505:LWE786606 MFZ786505:MGA786606 MPV786505:MPW786606 MZR786505:MZS786606 NJN786505:NJO786606 NTJ786505:NTK786606 ODF786505:ODG786606 ONB786505:ONC786606 OWX786505:OWY786606 PGT786505:PGU786606 PQP786505:PQQ786606 QAL786505:QAM786606 QKH786505:QKI786606 QUD786505:QUE786606 RDZ786505:REA786606 RNV786505:RNW786606 RXR786505:RXS786606 SHN786505:SHO786606 SRJ786505:SRK786606 TBF786505:TBG786606 TLB786505:TLC786606 TUX786505:TUY786606 UET786505:UEU786606 UOP786505:UOQ786606 UYL786505:UYM786606 VIH786505:VII786606 VSD786505:VSE786606 WBZ786505:WCA786606 WLV786505:WLW786606 WVR786505:WVS786606 J852041:K852142 JF852041:JG852142 TB852041:TC852142 ACX852041:ACY852142 AMT852041:AMU852142 AWP852041:AWQ852142 BGL852041:BGM852142 BQH852041:BQI852142 CAD852041:CAE852142 CJZ852041:CKA852142 CTV852041:CTW852142 DDR852041:DDS852142 DNN852041:DNO852142 DXJ852041:DXK852142 EHF852041:EHG852142 ERB852041:ERC852142 FAX852041:FAY852142 FKT852041:FKU852142 FUP852041:FUQ852142 GEL852041:GEM852142 GOH852041:GOI852142 GYD852041:GYE852142 HHZ852041:HIA852142 HRV852041:HRW852142 IBR852041:IBS852142 ILN852041:ILO852142 IVJ852041:IVK852142 JFF852041:JFG852142 JPB852041:JPC852142 JYX852041:JYY852142 KIT852041:KIU852142 KSP852041:KSQ852142 LCL852041:LCM852142 LMH852041:LMI852142 LWD852041:LWE852142 MFZ852041:MGA852142 MPV852041:MPW852142 MZR852041:MZS852142 NJN852041:NJO852142 NTJ852041:NTK852142 ODF852041:ODG852142 ONB852041:ONC852142 OWX852041:OWY852142 PGT852041:PGU852142 PQP852041:PQQ852142 QAL852041:QAM852142 QKH852041:QKI852142 QUD852041:QUE852142 RDZ852041:REA852142 RNV852041:RNW852142 RXR852041:RXS852142 SHN852041:SHO852142 SRJ852041:SRK852142 TBF852041:TBG852142 TLB852041:TLC852142 TUX852041:TUY852142 UET852041:UEU852142 UOP852041:UOQ852142 UYL852041:UYM852142 VIH852041:VII852142 VSD852041:VSE852142 WBZ852041:WCA852142 WLV852041:WLW852142 WVR852041:WVS852142 J917577:K917678 JF917577:JG917678 TB917577:TC917678 ACX917577:ACY917678 AMT917577:AMU917678 AWP917577:AWQ917678 BGL917577:BGM917678 BQH917577:BQI917678 CAD917577:CAE917678 CJZ917577:CKA917678 CTV917577:CTW917678 DDR917577:DDS917678 DNN917577:DNO917678 DXJ917577:DXK917678 EHF917577:EHG917678 ERB917577:ERC917678 FAX917577:FAY917678 FKT917577:FKU917678 FUP917577:FUQ917678 GEL917577:GEM917678 GOH917577:GOI917678 GYD917577:GYE917678 HHZ917577:HIA917678 HRV917577:HRW917678 IBR917577:IBS917678 ILN917577:ILO917678 IVJ917577:IVK917678 JFF917577:JFG917678 JPB917577:JPC917678 JYX917577:JYY917678 KIT917577:KIU917678 KSP917577:KSQ917678 LCL917577:LCM917678 LMH917577:LMI917678 LWD917577:LWE917678 MFZ917577:MGA917678 MPV917577:MPW917678 MZR917577:MZS917678 NJN917577:NJO917678 NTJ917577:NTK917678 ODF917577:ODG917678 ONB917577:ONC917678 OWX917577:OWY917678 PGT917577:PGU917678 PQP917577:PQQ917678 QAL917577:QAM917678 QKH917577:QKI917678 QUD917577:QUE917678 RDZ917577:REA917678 RNV917577:RNW917678 RXR917577:RXS917678 SHN917577:SHO917678 SRJ917577:SRK917678 TBF917577:TBG917678 TLB917577:TLC917678 TUX917577:TUY917678 UET917577:UEU917678 UOP917577:UOQ917678 UYL917577:UYM917678 VIH917577:VII917678 VSD917577:VSE917678 WBZ917577:WCA917678 WLV917577:WLW917678 WVR917577:WVS917678 J983113:K983214 JF983113:JG983214 TB983113:TC983214 ACX983113:ACY983214 AMT983113:AMU983214 AWP983113:AWQ983214 BGL983113:BGM983214 BQH983113:BQI983214 CAD983113:CAE983214 CJZ983113:CKA983214 CTV983113:CTW983214 DDR983113:DDS983214 DNN983113:DNO983214 DXJ983113:DXK983214 EHF983113:EHG983214 ERB983113:ERC983214 FAX983113:FAY983214 FKT983113:FKU983214 FUP983113:FUQ983214 GEL983113:GEM983214 GOH983113:GOI983214 GYD983113:GYE983214 HHZ983113:HIA983214 HRV983113:HRW983214 IBR983113:IBS983214 ILN983113:ILO983214 IVJ983113:IVK983214 JFF983113:JFG983214 JPB983113:JPC983214 JYX983113:JYY983214 KIT983113:KIU983214 KSP983113:KSQ983214 LCL983113:LCM983214 LMH983113:LMI983214 LWD983113:LWE983214 MFZ983113:MGA983214 MPV983113:MPW983214 MZR983113:MZS983214 NJN983113:NJO983214 NTJ983113:NTK983214 ODF983113:ODG983214 ONB983113:ONC983214 OWX983113:OWY983214 PGT983113:PGU983214 PQP983113:PQQ983214 QAL983113:QAM983214 QKH983113:QKI983214 QUD983113:QUE983214 RDZ983113:REA983214 RNV983113:RNW983214 RXR983113:RXS983214 SHN983113:SHO983214 SRJ983113:SRK983214 TBF983113:TBG983214 TLB983113:TLC983214 TUX983113:TUY983214 UET983113:UEU983214 UOP983113:UOQ983214 UYL983113:UYM983214 VIH983113:VII983214 VSD983113:VSE983214 WBZ983113:WCA983214 WLV983113:WLW983214 WVR983113:WVS983214 J193:K194 JF193:JG194 TB193:TC194 ACX193:ACY194 AMT193:AMU194 AWP193:AWQ194 BGL193:BGM194 BQH193:BQI194 CAD193:CAE194 CJZ193:CKA194 CTV193:CTW194 DDR193:DDS194 DNN193:DNO194 DXJ193:DXK194 EHF193:EHG194 ERB193:ERC194 FAX193:FAY194 FKT193:FKU194 FUP193:FUQ194 GEL193:GEM194 GOH193:GOI194 GYD193:GYE194 HHZ193:HIA194 HRV193:HRW194 IBR193:IBS194 ILN193:ILO194 IVJ193:IVK194 JFF193:JFG194 JPB193:JPC194 JYX193:JYY194 KIT193:KIU194 KSP193:KSQ194 LCL193:LCM194 LMH193:LMI194 LWD193:LWE194 MFZ193:MGA194 MPV193:MPW194 MZR193:MZS194 NJN193:NJO194 NTJ193:NTK194 ODF193:ODG194 ONB193:ONC194 OWX193:OWY194 PGT193:PGU194 PQP193:PQQ194 QAL193:QAM194 QKH193:QKI194 QUD193:QUE194 RDZ193:REA194 RNV193:RNW194 RXR193:RXS194 SHN193:SHO194 SRJ193:SRK194 TBF193:TBG194 TLB193:TLC194 TUX193:TUY194 UET193:UEU194 UOP193:UOQ194 UYL193:UYM194 VIH193:VII194 VSD193:VSE194 WBZ193:WCA194 WLV193:WLW194 WVR193:WVS194 J65729:K65730 JF65729:JG65730 TB65729:TC65730 ACX65729:ACY65730 AMT65729:AMU65730 AWP65729:AWQ65730 BGL65729:BGM65730 BQH65729:BQI65730 CAD65729:CAE65730 CJZ65729:CKA65730 CTV65729:CTW65730 DDR65729:DDS65730 DNN65729:DNO65730 DXJ65729:DXK65730 EHF65729:EHG65730 ERB65729:ERC65730 FAX65729:FAY65730 FKT65729:FKU65730 FUP65729:FUQ65730 GEL65729:GEM65730 GOH65729:GOI65730 GYD65729:GYE65730 HHZ65729:HIA65730 HRV65729:HRW65730 IBR65729:IBS65730 ILN65729:ILO65730 IVJ65729:IVK65730 JFF65729:JFG65730 JPB65729:JPC65730 JYX65729:JYY65730 KIT65729:KIU65730 KSP65729:KSQ65730 LCL65729:LCM65730 LMH65729:LMI65730 LWD65729:LWE65730 MFZ65729:MGA65730 MPV65729:MPW65730 MZR65729:MZS65730 NJN65729:NJO65730 NTJ65729:NTK65730 ODF65729:ODG65730 ONB65729:ONC65730 OWX65729:OWY65730 PGT65729:PGU65730 PQP65729:PQQ65730 QAL65729:QAM65730 QKH65729:QKI65730 QUD65729:QUE65730 RDZ65729:REA65730 RNV65729:RNW65730 RXR65729:RXS65730 SHN65729:SHO65730 SRJ65729:SRK65730 TBF65729:TBG65730 TLB65729:TLC65730 TUX65729:TUY65730 UET65729:UEU65730 UOP65729:UOQ65730 UYL65729:UYM65730 VIH65729:VII65730 VSD65729:VSE65730 WBZ65729:WCA65730 WLV65729:WLW65730 WVR65729:WVS65730 J131265:K131266 JF131265:JG131266 TB131265:TC131266 ACX131265:ACY131266 AMT131265:AMU131266 AWP131265:AWQ131266 BGL131265:BGM131266 BQH131265:BQI131266 CAD131265:CAE131266 CJZ131265:CKA131266 CTV131265:CTW131266 DDR131265:DDS131266 DNN131265:DNO131266 DXJ131265:DXK131266 EHF131265:EHG131266 ERB131265:ERC131266 FAX131265:FAY131266 FKT131265:FKU131266 FUP131265:FUQ131266 GEL131265:GEM131266 GOH131265:GOI131266 GYD131265:GYE131266 HHZ131265:HIA131266 HRV131265:HRW131266 IBR131265:IBS131266 ILN131265:ILO131266 IVJ131265:IVK131266 JFF131265:JFG131266 JPB131265:JPC131266 JYX131265:JYY131266 KIT131265:KIU131266 KSP131265:KSQ131266 LCL131265:LCM131266 LMH131265:LMI131266 LWD131265:LWE131266 MFZ131265:MGA131266 MPV131265:MPW131266 MZR131265:MZS131266 NJN131265:NJO131266 NTJ131265:NTK131266 ODF131265:ODG131266 ONB131265:ONC131266 OWX131265:OWY131266 PGT131265:PGU131266 PQP131265:PQQ131266 QAL131265:QAM131266 QKH131265:QKI131266 QUD131265:QUE131266 RDZ131265:REA131266 RNV131265:RNW131266 RXR131265:RXS131266 SHN131265:SHO131266 SRJ131265:SRK131266 TBF131265:TBG131266 TLB131265:TLC131266 TUX131265:TUY131266 UET131265:UEU131266 UOP131265:UOQ131266 UYL131265:UYM131266 VIH131265:VII131266 VSD131265:VSE131266 WBZ131265:WCA131266 WLV131265:WLW131266 WVR131265:WVS131266 J196801:K196802 JF196801:JG196802 TB196801:TC196802 ACX196801:ACY196802 AMT196801:AMU196802 AWP196801:AWQ196802 BGL196801:BGM196802 BQH196801:BQI196802 CAD196801:CAE196802 CJZ196801:CKA196802 CTV196801:CTW196802 DDR196801:DDS196802 DNN196801:DNO196802 DXJ196801:DXK196802 EHF196801:EHG196802 ERB196801:ERC196802 FAX196801:FAY196802 FKT196801:FKU196802 FUP196801:FUQ196802 GEL196801:GEM196802 GOH196801:GOI196802 GYD196801:GYE196802 HHZ196801:HIA196802 HRV196801:HRW196802 IBR196801:IBS196802 ILN196801:ILO196802 IVJ196801:IVK196802 JFF196801:JFG196802 JPB196801:JPC196802 JYX196801:JYY196802 KIT196801:KIU196802 KSP196801:KSQ196802 LCL196801:LCM196802 LMH196801:LMI196802 LWD196801:LWE196802 MFZ196801:MGA196802 MPV196801:MPW196802 MZR196801:MZS196802 NJN196801:NJO196802 NTJ196801:NTK196802 ODF196801:ODG196802 ONB196801:ONC196802 OWX196801:OWY196802 PGT196801:PGU196802 PQP196801:PQQ196802 QAL196801:QAM196802 QKH196801:QKI196802 QUD196801:QUE196802 RDZ196801:REA196802 RNV196801:RNW196802 RXR196801:RXS196802 SHN196801:SHO196802 SRJ196801:SRK196802 TBF196801:TBG196802 TLB196801:TLC196802 TUX196801:TUY196802 UET196801:UEU196802 UOP196801:UOQ196802 UYL196801:UYM196802 VIH196801:VII196802 VSD196801:VSE196802 WBZ196801:WCA196802 WLV196801:WLW196802 WVR196801:WVS196802 J262337:K262338 JF262337:JG262338 TB262337:TC262338 ACX262337:ACY262338 AMT262337:AMU262338 AWP262337:AWQ262338 BGL262337:BGM262338 BQH262337:BQI262338 CAD262337:CAE262338 CJZ262337:CKA262338 CTV262337:CTW262338 DDR262337:DDS262338 DNN262337:DNO262338 DXJ262337:DXK262338 EHF262337:EHG262338 ERB262337:ERC262338 FAX262337:FAY262338 FKT262337:FKU262338 FUP262337:FUQ262338 GEL262337:GEM262338 GOH262337:GOI262338 GYD262337:GYE262338 HHZ262337:HIA262338 HRV262337:HRW262338 IBR262337:IBS262338 ILN262337:ILO262338 IVJ262337:IVK262338 JFF262337:JFG262338 JPB262337:JPC262338 JYX262337:JYY262338 KIT262337:KIU262338 KSP262337:KSQ262338 LCL262337:LCM262338 LMH262337:LMI262338 LWD262337:LWE262338 MFZ262337:MGA262338 MPV262337:MPW262338 MZR262337:MZS262338 NJN262337:NJO262338 NTJ262337:NTK262338 ODF262337:ODG262338 ONB262337:ONC262338 OWX262337:OWY262338 PGT262337:PGU262338 PQP262337:PQQ262338 QAL262337:QAM262338 QKH262337:QKI262338 QUD262337:QUE262338 RDZ262337:REA262338 RNV262337:RNW262338 RXR262337:RXS262338 SHN262337:SHO262338 SRJ262337:SRK262338 TBF262337:TBG262338 TLB262337:TLC262338 TUX262337:TUY262338 UET262337:UEU262338 UOP262337:UOQ262338 UYL262337:UYM262338 VIH262337:VII262338 VSD262337:VSE262338 WBZ262337:WCA262338 WLV262337:WLW262338 WVR262337:WVS262338 J327873:K327874 JF327873:JG327874 TB327873:TC327874 ACX327873:ACY327874 AMT327873:AMU327874 AWP327873:AWQ327874 BGL327873:BGM327874 BQH327873:BQI327874 CAD327873:CAE327874 CJZ327873:CKA327874 CTV327873:CTW327874 DDR327873:DDS327874 DNN327873:DNO327874 DXJ327873:DXK327874 EHF327873:EHG327874 ERB327873:ERC327874 FAX327873:FAY327874 FKT327873:FKU327874 FUP327873:FUQ327874 GEL327873:GEM327874 GOH327873:GOI327874 GYD327873:GYE327874 HHZ327873:HIA327874 HRV327873:HRW327874 IBR327873:IBS327874 ILN327873:ILO327874 IVJ327873:IVK327874 JFF327873:JFG327874 JPB327873:JPC327874 JYX327873:JYY327874 KIT327873:KIU327874 KSP327873:KSQ327874 LCL327873:LCM327874 LMH327873:LMI327874 LWD327873:LWE327874 MFZ327873:MGA327874 MPV327873:MPW327874 MZR327873:MZS327874 NJN327873:NJO327874 NTJ327873:NTK327874 ODF327873:ODG327874 ONB327873:ONC327874 OWX327873:OWY327874 PGT327873:PGU327874 PQP327873:PQQ327874 QAL327873:QAM327874 QKH327873:QKI327874 QUD327873:QUE327874 RDZ327873:REA327874 RNV327873:RNW327874 RXR327873:RXS327874 SHN327873:SHO327874 SRJ327873:SRK327874 TBF327873:TBG327874 TLB327873:TLC327874 TUX327873:TUY327874 UET327873:UEU327874 UOP327873:UOQ327874 UYL327873:UYM327874 VIH327873:VII327874 VSD327873:VSE327874 WBZ327873:WCA327874 WLV327873:WLW327874 WVR327873:WVS327874 J393409:K393410 JF393409:JG393410 TB393409:TC393410 ACX393409:ACY393410 AMT393409:AMU393410 AWP393409:AWQ393410 BGL393409:BGM393410 BQH393409:BQI393410 CAD393409:CAE393410 CJZ393409:CKA393410 CTV393409:CTW393410 DDR393409:DDS393410 DNN393409:DNO393410 DXJ393409:DXK393410 EHF393409:EHG393410 ERB393409:ERC393410 FAX393409:FAY393410 FKT393409:FKU393410 FUP393409:FUQ393410 GEL393409:GEM393410 GOH393409:GOI393410 GYD393409:GYE393410 HHZ393409:HIA393410 HRV393409:HRW393410 IBR393409:IBS393410 ILN393409:ILO393410 IVJ393409:IVK393410 JFF393409:JFG393410 JPB393409:JPC393410 JYX393409:JYY393410 KIT393409:KIU393410 KSP393409:KSQ393410 LCL393409:LCM393410 LMH393409:LMI393410 LWD393409:LWE393410 MFZ393409:MGA393410 MPV393409:MPW393410 MZR393409:MZS393410 NJN393409:NJO393410 NTJ393409:NTK393410 ODF393409:ODG393410 ONB393409:ONC393410 OWX393409:OWY393410 PGT393409:PGU393410 PQP393409:PQQ393410 QAL393409:QAM393410 QKH393409:QKI393410 QUD393409:QUE393410 RDZ393409:REA393410 RNV393409:RNW393410 RXR393409:RXS393410 SHN393409:SHO393410 SRJ393409:SRK393410 TBF393409:TBG393410 TLB393409:TLC393410 TUX393409:TUY393410 UET393409:UEU393410 UOP393409:UOQ393410 UYL393409:UYM393410 VIH393409:VII393410 VSD393409:VSE393410 WBZ393409:WCA393410 WLV393409:WLW393410 WVR393409:WVS393410 J458945:K458946 JF458945:JG458946 TB458945:TC458946 ACX458945:ACY458946 AMT458945:AMU458946 AWP458945:AWQ458946 BGL458945:BGM458946 BQH458945:BQI458946 CAD458945:CAE458946 CJZ458945:CKA458946 CTV458945:CTW458946 DDR458945:DDS458946 DNN458945:DNO458946 DXJ458945:DXK458946 EHF458945:EHG458946 ERB458945:ERC458946 FAX458945:FAY458946 FKT458945:FKU458946 FUP458945:FUQ458946 GEL458945:GEM458946 GOH458945:GOI458946 GYD458945:GYE458946 HHZ458945:HIA458946 HRV458945:HRW458946 IBR458945:IBS458946 ILN458945:ILO458946 IVJ458945:IVK458946 JFF458945:JFG458946 JPB458945:JPC458946 JYX458945:JYY458946 KIT458945:KIU458946 KSP458945:KSQ458946 LCL458945:LCM458946 LMH458945:LMI458946 LWD458945:LWE458946 MFZ458945:MGA458946 MPV458945:MPW458946 MZR458945:MZS458946 NJN458945:NJO458946 NTJ458945:NTK458946 ODF458945:ODG458946 ONB458945:ONC458946 OWX458945:OWY458946 PGT458945:PGU458946 PQP458945:PQQ458946 QAL458945:QAM458946 QKH458945:QKI458946 QUD458945:QUE458946 RDZ458945:REA458946 RNV458945:RNW458946 RXR458945:RXS458946 SHN458945:SHO458946 SRJ458945:SRK458946 TBF458945:TBG458946 TLB458945:TLC458946 TUX458945:TUY458946 UET458945:UEU458946 UOP458945:UOQ458946 UYL458945:UYM458946 VIH458945:VII458946 VSD458945:VSE458946 WBZ458945:WCA458946 WLV458945:WLW458946 WVR458945:WVS458946 J524481:K524482 JF524481:JG524482 TB524481:TC524482 ACX524481:ACY524482 AMT524481:AMU524482 AWP524481:AWQ524482 BGL524481:BGM524482 BQH524481:BQI524482 CAD524481:CAE524482 CJZ524481:CKA524482 CTV524481:CTW524482 DDR524481:DDS524482 DNN524481:DNO524482 DXJ524481:DXK524482 EHF524481:EHG524482 ERB524481:ERC524482 FAX524481:FAY524482 FKT524481:FKU524482 FUP524481:FUQ524482 GEL524481:GEM524482 GOH524481:GOI524482 GYD524481:GYE524482 HHZ524481:HIA524482 HRV524481:HRW524482 IBR524481:IBS524482 ILN524481:ILO524482 IVJ524481:IVK524482 JFF524481:JFG524482 JPB524481:JPC524482 JYX524481:JYY524482 KIT524481:KIU524482 KSP524481:KSQ524482 LCL524481:LCM524482 LMH524481:LMI524482 LWD524481:LWE524482 MFZ524481:MGA524482 MPV524481:MPW524482 MZR524481:MZS524482 NJN524481:NJO524482 NTJ524481:NTK524482 ODF524481:ODG524482 ONB524481:ONC524482 OWX524481:OWY524482 PGT524481:PGU524482 PQP524481:PQQ524482 QAL524481:QAM524482 QKH524481:QKI524482 QUD524481:QUE524482 RDZ524481:REA524482 RNV524481:RNW524482 RXR524481:RXS524482 SHN524481:SHO524482 SRJ524481:SRK524482 TBF524481:TBG524482 TLB524481:TLC524482 TUX524481:TUY524482 UET524481:UEU524482 UOP524481:UOQ524482 UYL524481:UYM524482 VIH524481:VII524482 VSD524481:VSE524482 WBZ524481:WCA524482 WLV524481:WLW524482 WVR524481:WVS524482 J590017:K590018 JF590017:JG590018 TB590017:TC590018 ACX590017:ACY590018 AMT590017:AMU590018 AWP590017:AWQ590018 BGL590017:BGM590018 BQH590017:BQI590018 CAD590017:CAE590018 CJZ590017:CKA590018 CTV590017:CTW590018 DDR590017:DDS590018 DNN590017:DNO590018 DXJ590017:DXK590018 EHF590017:EHG590018 ERB590017:ERC590018 FAX590017:FAY590018 FKT590017:FKU590018 FUP590017:FUQ590018 GEL590017:GEM590018 GOH590017:GOI590018 GYD590017:GYE590018 HHZ590017:HIA590018 HRV590017:HRW590018 IBR590017:IBS590018 ILN590017:ILO590018 IVJ590017:IVK590018 JFF590017:JFG590018 JPB590017:JPC590018 JYX590017:JYY590018 KIT590017:KIU590018 KSP590017:KSQ590018 LCL590017:LCM590018 LMH590017:LMI590018 LWD590017:LWE590018 MFZ590017:MGA590018 MPV590017:MPW590018 MZR590017:MZS590018 NJN590017:NJO590018 NTJ590017:NTK590018 ODF590017:ODG590018 ONB590017:ONC590018 OWX590017:OWY590018 PGT590017:PGU590018 PQP590017:PQQ590018 QAL590017:QAM590018 QKH590017:QKI590018 QUD590017:QUE590018 RDZ590017:REA590018 RNV590017:RNW590018 RXR590017:RXS590018 SHN590017:SHO590018 SRJ590017:SRK590018 TBF590017:TBG590018 TLB590017:TLC590018 TUX590017:TUY590018 UET590017:UEU590018 UOP590017:UOQ590018 UYL590017:UYM590018 VIH590017:VII590018 VSD590017:VSE590018 WBZ590017:WCA590018 WLV590017:WLW590018 WVR590017:WVS590018 J655553:K655554 JF655553:JG655554 TB655553:TC655554 ACX655553:ACY655554 AMT655553:AMU655554 AWP655553:AWQ655554 BGL655553:BGM655554 BQH655553:BQI655554 CAD655553:CAE655554 CJZ655553:CKA655554 CTV655553:CTW655554 DDR655553:DDS655554 DNN655553:DNO655554 DXJ655553:DXK655554 EHF655553:EHG655554 ERB655553:ERC655554 FAX655553:FAY655554 FKT655553:FKU655554 FUP655553:FUQ655554 GEL655553:GEM655554 GOH655553:GOI655554 GYD655553:GYE655554 HHZ655553:HIA655554 HRV655553:HRW655554 IBR655553:IBS655554 ILN655553:ILO655554 IVJ655553:IVK655554 JFF655553:JFG655554 JPB655553:JPC655554 JYX655553:JYY655554 KIT655553:KIU655554 KSP655553:KSQ655554 LCL655553:LCM655554 LMH655553:LMI655554 LWD655553:LWE655554 MFZ655553:MGA655554 MPV655553:MPW655554 MZR655553:MZS655554 NJN655553:NJO655554 NTJ655553:NTK655554 ODF655553:ODG655554 ONB655553:ONC655554 OWX655553:OWY655554 PGT655553:PGU655554 PQP655553:PQQ655554 QAL655553:QAM655554 QKH655553:QKI655554 QUD655553:QUE655554 RDZ655553:REA655554 RNV655553:RNW655554 RXR655553:RXS655554 SHN655553:SHO655554 SRJ655553:SRK655554 TBF655553:TBG655554 TLB655553:TLC655554 TUX655553:TUY655554 UET655553:UEU655554 UOP655553:UOQ655554 UYL655553:UYM655554 VIH655553:VII655554 VSD655553:VSE655554 WBZ655553:WCA655554 WLV655553:WLW655554 WVR655553:WVS655554 J721089:K721090 JF721089:JG721090 TB721089:TC721090 ACX721089:ACY721090 AMT721089:AMU721090 AWP721089:AWQ721090 BGL721089:BGM721090 BQH721089:BQI721090 CAD721089:CAE721090 CJZ721089:CKA721090 CTV721089:CTW721090 DDR721089:DDS721090 DNN721089:DNO721090 DXJ721089:DXK721090 EHF721089:EHG721090 ERB721089:ERC721090 FAX721089:FAY721090 FKT721089:FKU721090 FUP721089:FUQ721090 GEL721089:GEM721090 GOH721089:GOI721090 GYD721089:GYE721090 HHZ721089:HIA721090 HRV721089:HRW721090 IBR721089:IBS721090 ILN721089:ILO721090 IVJ721089:IVK721090 JFF721089:JFG721090 JPB721089:JPC721090 JYX721089:JYY721090 KIT721089:KIU721090 KSP721089:KSQ721090 LCL721089:LCM721090 LMH721089:LMI721090 LWD721089:LWE721090 MFZ721089:MGA721090 MPV721089:MPW721090 MZR721089:MZS721090 NJN721089:NJO721090 NTJ721089:NTK721090 ODF721089:ODG721090 ONB721089:ONC721090 OWX721089:OWY721090 PGT721089:PGU721090 PQP721089:PQQ721090 QAL721089:QAM721090 QKH721089:QKI721090 QUD721089:QUE721090 RDZ721089:REA721090 RNV721089:RNW721090 RXR721089:RXS721090 SHN721089:SHO721090 SRJ721089:SRK721090 TBF721089:TBG721090 TLB721089:TLC721090 TUX721089:TUY721090 UET721089:UEU721090 UOP721089:UOQ721090 UYL721089:UYM721090 VIH721089:VII721090 VSD721089:VSE721090 WBZ721089:WCA721090 WLV721089:WLW721090 WVR721089:WVS721090 J786625:K786626 JF786625:JG786626 TB786625:TC786626 ACX786625:ACY786626 AMT786625:AMU786626 AWP786625:AWQ786626 BGL786625:BGM786626 BQH786625:BQI786626 CAD786625:CAE786626 CJZ786625:CKA786626 CTV786625:CTW786626 DDR786625:DDS786626 DNN786625:DNO786626 DXJ786625:DXK786626 EHF786625:EHG786626 ERB786625:ERC786626 FAX786625:FAY786626 FKT786625:FKU786626 FUP786625:FUQ786626 GEL786625:GEM786626 GOH786625:GOI786626 GYD786625:GYE786626 HHZ786625:HIA786626 HRV786625:HRW786626 IBR786625:IBS786626 ILN786625:ILO786626 IVJ786625:IVK786626 JFF786625:JFG786626 JPB786625:JPC786626 JYX786625:JYY786626 KIT786625:KIU786626 KSP786625:KSQ786626 LCL786625:LCM786626 LMH786625:LMI786626 LWD786625:LWE786626 MFZ786625:MGA786626 MPV786625:MPW786626 MZR786625:MZS786626 NJN786625:NJO786626 NTJ786625:NTK786626 ODF786625:ODG786626 ONB786625:ONC786626 OWX786625:OWY786626 PGT786625:PGU786626 PQP786625:PQQ786626 QAL786625:QAM786626 QKH786625:QKI786626 QUD786625:QUE786626 RDZ786625:REA786626 RNV786625:RNW786626 RXR786625:RXS786626 SHN786625:SHO786626 SRJ786625:SRK786626 TBF786625:TBG786626 TLB786625:TLC786626 TUX786625:TUY786626 UET786625:UEU786626 UOP786625:UOQ786626 UYL786625:UYM786626 VIH786625:VII786626 VSD786625:VSE786626 WBZ786625:WCA786626 WLV786625:WLW786626 WVR786625:WVS786626 J852161:K852162 JF852161:JG852162 TB852161:TC852162 ACX852161:ACY852162 AMT852161:AMU852162 AWP852161:AWQ852162 BGL852161:BGM852162 BQH852161:BQI852162 CAD852161:CAE852162 CJZ852161:CKA852162 CTV852161:CTW852162 DDR852161:DDS852162 DNN852161:DNO852162 DXJ852161:DXK852162 EHF852161:EHG852162 ERB852161:ERC852162 FAX852161:FAY852162 FKT852161:FKU852162 FUP852161:FUQ852162 GEL852161:GEM852162 GOH852161:GOI852162 GYD852161:GYE852162 HHZ852161:HIA852162 HRV852161:HRW852162 IBR852161:IBS852162 ILN852161:ILO852162 IVJ852161:IVK852162 JFF852161:JFG852162 JPB852161:JPC852162 JYX852161:JYY852162 KIT852161:KIU852162 KSP852161:KSQ852162 LCL852161:LCM852162 LMH852161:LMI852162 LWD852161:LWE852162 MFZ852161:MGA852162 MPV852161:MPW852162 MZR852161:MZS852162 NJN852161:NJO852162 NTJ852161:NTK852162 ODF852161:ODG852162 ONB852161:ONC852162 OWX852161:OWY852162 PGT852161:PGU852162 PQP852161:PQQ852162 QAL852161:QAM852162 QKH852161:QKI852162 QUD852161:QUE852162 RDZ852161:REA852162 RNV852161:RNW852162 RXR852161:RXS852162 SHN852161:SHO852162 SRJ852161:SRK852162 TBF852161:TBG852162 TLB852161:TLC852162 TUX852161:TUY852162 UET852161:UEU852162 UOP852161:UOQ852162 UYL852161:UYM852162 VIH852161:VII852162 VSD852161:VSE852162 WBZ852161:WCA852162 WLV852161:WLW852162 WVR852161:WVS852162 J917697:K917698 JF917697:JG917698 TB917697:TC917698 ACX917697:ACY917698 AMT917697:AMU917698 AWP917697:AWQ917698 BGL917697:BGM917698 BQH917697:BQI917698 CAD917697:CAE917698 CJZ917697:CKA917698 CTV917697:CTW917698 DDR917697:DDS917698 DNN917697:DNO917698 DXJ917697:DXK917698 EHF917697:EHG917698 ERB917697:ERC917698 FAX917697:FAY917698 FKT917697:FKU917698 FUP917697:FUQ917698 GEL917697:GEM917698 GOH917697:GOI917698 GYD917697:GYE917698 HHZ917697:HIA917698 HRV917697:HRW917698 IBR917697:IBS917698 ILN917697:ILO917698 IVJ917697:IVK917698 JFF917697:JFG917698 JPB917697:JPC917698 JYX917697:JYY917698 KIT917697:KIU917698 KSP917697:KSQ917698 LCL917697:LCM917698 LMH917697:LMI917698 LWD917697:LWE917698 MFZ917697:MGA917698 MPV917697:MPW917698 MZR917697:MZS917698 NJN917697:NJO917698 NTJ917697:NTK917698 ODF917697:ODG917698 ONB917697:ONC917698 OWX917697:OWY917698 PGT917697:PGU917698 PQP917697:PQQ917698 QAL917697:QAM917698 QKH917697:QKI917698 QUD917697:QUE917698 RDZ917697:REA917698 RNV917697:RNW917698 RXR917697:RXS917698 SHN917697:SHO917698 SRJ917697:SRK917698 TBF917697:TBG917698 TLB917697:TLC917698 TUX917697:TUY917698 UET917697:UEU917698 UOP917697:UOQ917698 UYL917697:UYM917698 VIH917697:VII917698 VSD917697:VSE917698 WBZ917697:WCA917698 WLV917697:WLW917698 WVR917697:WVS917698 J983233:K983234 JF983233:JG983234 TB983233:TC983234 ACX983233:ACY983234 AMT983233:AMU983234 AWP983233:AWQ983234 BGL983233:BGM983234 BQH983233:BQI983234 CAD983233:CAE983234 CJZ983233:CKA983234 CTV983233:CTW983234 DDR983233:DDS983234 DNN983233:DNO983234 DXJ983233:DXK983234 EHF983233:EHG983234 ERB983233:ERC983234 FAX983233:FAY983234 FKT983233:FKU983234 FUP983233:FUQ983234 GEL983233:GEM983234 GOH983233:GOI983234 GYD983233:GYE983234 HHZ983233:HIA983234 HRV983233:HRW983234 IBR983233:IBS983234 ILN983233:ILO983234 IVJ983233:IVK983234 JFF983233:JFG983234 JPB983233:JPC983234 JYX983233:JYY983234 KIT983233:KIU983234 KSP983233:KSQ983234 LCL983233:LCM983234 LMH983233:LMI983234 LWD983233:LWE983234 MFZ983233:MGA983234 MPV983233:MPW983234 MZR983233:MZS983234 NJN983233:NJO983234 NTJ983233:NTK983234 ODF983233:ODG983234 ONB983233:ONC983234 OWX983233:OWY983234 PGT983233:PGU983234 PQP983233:PQQ983234 QAL983233:QAM983234 QKH983233:QKI983234 QUD983233:QUE983234 RDZ983233:REA983234 RNV983233:RNW983234 RXR983233:RXS983234 SHN983233:SHO983234 SRJ983233:SRK983234 TBF983233:TBG983234 TLB983233:TLC983234 TUX983233:TUY983234 UET983233:UEU983234 UOP983233:UOQ983234 UYL983233:UYM983234 VIH983233:VII983234 VSD983233:VSE983234 WBZ983233:WCA983234 WLV983233:WLW983234 WVR983233:WVS983234 J186:K191 JF186:JG191 TB186:TC191 ACX186:ACY191 AMT186:AMU191 AWP186:AWQ191 BGL186:BGM191 BQH186:BQI191 CAD186:CAE191 CJZ186:CKA191 CTV186:CTW191 DDR186:DDS191 DNN186:DNO191 DXJ186:DXK191 EHF186:EHG191 ERB186:ERC191 FAX186:FAY191 FKT186:FKU191 FUP186:FUQ191 GEL186:GEM191 GOH186:GOI191 GYD186:GYE191 HHZ186:HIA191 HRV186:HRW191 IBR186:IBS191 ILN186:ILO191 IVJ186:IVK191 JFF186:JFG191 JPB186:JPC191 JYX186:JYY191 KIT186:KIU191 KSP186:KSQ191 LCL186:LCM191 LMH186:LMI191 LWD186:LWE191 MFZ186:MGA191 MPV186:MPW191 MZR186:MZS191 NJN186:NJO191 NTJ186:NTK191 ODF186:ODG191 ONB186:ONC191 OWX186:OWY191 PGT186:PGU191 PQP186:PQQ191 QAL186:QAM191 QKH186:QKI191 QUD186:QUE191 RDZ186:REA191 RNV186:RNW191 RXR186:RXS191 SHN186:SHO191 SRJ186:SRK191 TBF186:TBG191 TLB186:TLC191 TUX186:TUY191 UET186:UEU191 UOP186:UOQ191 UYL186:UYM191 VIH186:VII191 VSD186:VSE191 WBZ186:WCA191 WLV186:WLW191 WVR186:WVS191 J65722:K65727 JF65722:JG65727 TB65722:TC65727 ACX65722:ACY65727 AMT65722:AMU65727 AWP65722:AWQ65727 BGL65722:BGM65727 BQH65722:BQI65727 CAD65722:CAE65727 CJZ65722:CKA65727 CTV65722:CTW65727 DDR65722:DDS65727 DNN65722:DNO65727 DXJ65722:DXK65727 EHF65722:EHG65727 ERB65722:ERC65727 FAX65722:FAY65727 FKT65722:FKU65727 FUP65722:FUQ65727 GEL65722:GEM65727 GOH65722:GOI65727 GYD65722:GYE65727 HHZ65722:HIA65727 HRV65722:HRW65727 IBR65722:IBS65727 ILN65722:ILO65727 IVJ65722:IVK65727 JFF65722:JFG65727 JPB65722:JPC65727 JYX65722:JYY65727 KIT65722:KIU65727 KSP65722:KSQ65727 LCL65722:LCM65727 LMH65722:LMI65727 LWD65722:LWE65727 MFZ65722:MGA65727 MPV65722:MPW65727 MZR65722:MZS65727 NJN65722:NJO65727 NTJ65722:NTK65727 ODF65722:ODG65727 ONB65722:ONC65727 OWX65722:OWY65727 PGT65722:PGU65727 PQP65722:PQQ65727 QAL65722:QAM65727 QKH65722:QKI65727 QUD65722:QUE65727 RDZ65722:REA65727 RNV65722:RNW65727 RXR65722:RXS65727 SHN65722:SHO65727 SRJ65722:SRK65727 TBF65722:TBG65727 TLB65722:TLC65727 TUX65722:TUY65727 UET65722:UEU65727 UOP65722:UOQ65727 UYL65722:UYM65727 VIH65722:VII65727 VSD65722:VSE65727 WBZ65722:WCA65727 WLV65722:WLW65727 WVR65722:WVS65727 J131258:K131263 JF131258:JG131263 TB131258:TC131263 ACX131258:ACY131263 AMT131258:AMU131263 AWP131258:AWQ131263 BGL131258:BGM131263 BQH131258:BQI131263 CAD131258:CAE131263 CJZ131258:CKA131263 CTV131258:CTW131263 DDR131258:DDS131263 DNN131258:DNO131263 DXJ131258:DXK131263 EHF131258:EHG131263 ERB131258:ERC131263 FAX131258:FAY131263 FKT131258:FKU131263 FUP131258:FUQ131263 GEL131258:GEM131263 GOH131258:GOI131263 GYD131258:GYE131263 HHZ131258:HIA131263 HRV131258:HRW131263 IBR131258:IBS131263 ILN131258:ILO131263 IVJ131258:IVK131263 JFF131258:JFG131263 JPB131258:JPC131263 JYX131258:JYY131263 KIT131258:KIU131263 KSP131258:KSQ131263 LCL131258:LCM131263 LMH131258:LMI131263 LWD131258:LWE131263 MFZ131258:MGA131263 MPV131258:MPW131263 MZR131258:MZS131263 NJN131258:NJO131263 NTJ131258:NTK131263 ODF131258:ODG131263 ONB131258:ONC131263 OWX131258:OWY131263 PGT131258:PGU131263 PQP131258:PQQ131263 QAL131258:QAM131263 QKH131258:QKI131263 QUD131258:QUE131263 RDZ131258:REA131263 RNV131258:RNW131263 RXR131258:RXS131263 SHN131258:SHO131263 SRJ131258:SRK131263 TBF131258:TBG131263 TLB131258:TLC131263 TUX131258:TUY131263 UET131258:UEU131263 UOP131258:UOQ131263 UYL131258:UYM131263 VIH131258:VII131263 VSD131258:VSE131263 WBZ131258:WCA131263 WLV131258:WLW131263 WVR131258:WVS131263 J196794:K196799 JF196794:JG196799 TB196794:TC196799 ACX196794:ACY196799 AMT196794:AMU196799 AWP196794:AWQ196799 BGL196794:BGM196799 BQH196794:BQI196799 CAD196794:CAE196799 CJZ196794:CKA196799 CTV196794:CTW196799 DDR196794:DDS196799 DNN196794:DNO196799 DXJ196794:DXK196799 EHF196794:EHG196799 ERB196794:ERC196799 FAX196794:FAY196799 FKT196794:FKU196799 FUP196794:FUQ196799 GEL196794:GEM196799 GOH196794:GOI196799 GYD196794:GYE196799 HHZ196794:HIA196799 HRV196794:HRW196799 IBR196794:IBS196799 ILN196794:ILO196799 IVJ196794:IVK196799 JFF196794:JFG196799 JPB196794:JPC196799 JYX196794:JYY196799 KIT196794:KIU196799 KSP196794:KSQ196799 LCL196794:LCM196799 LMH196794:LMI196799 LWD196794:LWE196799 MFZ196794:MGA196799 MPV196794:MPW196799 MZR196794:MZS196799 NJN196794:NJO196799 NTJ196794:NTK196799 ODF196794:ODG196799 ONB196794:ONC196799 OWX196794:OWY196799 PGT196794:PGU196799 PQP196794:PQQ196799 QAL196794:QAM196799 QKH196794:QKI196799 QUD196794:QUE196799 RDZ196794:REA196799 RNV196794:RNW196799 RXR196794:RXS196799 SHN196794:SHO196799 SRJ196794:SRK196799 TBF196794:TBG196799 TLB196794:TLC196799 TUX196794:TUY196799 UET196794:UEU196799 UOP196794:UOQ196799 UYL196794:UYM196799 VIH196794:VII196799 VSD196794:VSE196799 WBZ196794:WCA196799 WLV196794:WLW196799 WVR196794:WVS196799 J262330:K262335 JF262330:JG262335 TB262330:TC262335 ACX262330:ACY262335 AMT262330:AMU262335 AWP262330:AWQ262335 BGL262330:BGM262335 BQH262330:BQI262335 CAD262330:CAE262335 CJZ262330:CKA262335 CTV262330:CTW262335 DDR262330:DDS262335 DNN262330:DNO262335 DXJ262330:DXK262335 EHF262330:EHG262335 ERB262330:ERC262335 FAX262330:FAY262335 FKT262330:FKU262335 FUP262330:FUQ262335 GEL262330:GEM262335 GOH262330:GOI262335 GYD262330:GYE262335 HHZ262330:HIA262335 HRV262330:HRW262335 IBR262330:IBS262335 ILN262330:ILO262335 IVJ262330:IVK262335 JFF262330:JFG262335 JPB262330:JPC262335 JYX262330:JYY262335 KIT262330:KIU262335 KSP262330:KSQ262335 LCL262330:LCM262335 LMH262330:LMI262335 LWD262330:LWE262335 MFZ262330:MGA262335 MPV262330:MPW262335 MZR262330:MZS262335 NJN262330:NJO262335 NTJ262330:NTK262335 ODF262330:ODG262335 ONB262330:ONC262335 OWX262330:OWY262335 PGT262330:PGU262335 PQP262330:PQQ262335 QAL262330:QAM262335 QKH262330:QKI262335 QUD262330:QUE262335 RDZ262330:REA262335 RNV262330:RNW262335 RXR262330:RXS262335 SHN262330:SHO262335 SRJ262330:SRK262335 TBF262330:TBG262335 TLB262330:TLC262335 TUX262330:TUY262335 UET262330:UEU262335 UOP262330:UOQ262335 UYL262330:UYM262335 VIH262330:VII262335 VSD262330:VSE262335 WBZ262330:WCA262335 WLV262330:WLW262335 WVR262330:WVS262335 J327866:K327871 JF327866:JG327871 TB327866:TC327871 ACX327866:ACY327871 AMT327866:AMU327871 AWP327866:AWQ327871 BGL327866:BGM327871 BQH327866:BQI327871 CAD327866:CAE327871 CJZ327866:CKA327871 CTV327866:CTW327871 DDR327866:DDS327871 DNN327866:DNO327871 DXJ327866:DXK327871 EHF327866:EHG327871 ERB327866:ERC327871 FAX327866:FAY327871 FKT327866:FKU327871 FUP327866:FUQ327871 GEL327866:GEM327871 GOH327866:GOI327871 GYD327866:GYE327871 HHZ327866:HIA327871 HRV327866:HRW327871 IBR327866:IBS327871 ILN327866:ILO327871 IVJ327866:IVK327871 JFF327866:JFG327871 JPB327866:JPC327871 JYX327866:JYY327871 KIT327866:KIU327871 KSP327866:KSQ327871 LCL327866:LCM327871 LMH327866:LMI327871 LWD327866:LWE327871 MFZ327866:MGA327871 MPV327866:MPW327871 MZR327866:MZS327871 NJN327866:NJO327871 NTJ327866:NTK327871 ODF327866:ODG327871 ONB327866:ONC327871 OWX327866:OWY327871 PGT327866:PGU327871 PQP327866:PQQ327871 QAL327866:QAM327871 QKH327866:QKI327871 QUD327866:QUE327871 RDZ327866:REA327871 RNV327866:RNW327871 RXR327866:RXS327871 SHN327866:SHO327871 SRJ327866:SRK327871 TBF327866:TBG327871 TLB327866:TLC327871 TUX327866:TUY327871 UET327866:UEU327871 UOP327866:UOQ327871 UYL327866:UYM327871 VIH327866:VII327871 VSD327866:VSE327871 WBZ327866:WCA327871 WLV327866:WLW327871 WVR327866:WVS327871 J393402:K393407 JF393402:JG393407 TB393402:TC393407 ACX393402:ACY393407 AMT393402:AMU393407 AWP393402:AWQ393407 BGL393402:BGM393407 BQH393402:BQI393407 CAD393402:CAE393407 CJZ393402:CKA393407 CTV393402:CTW393407 DDR393402:DDS393407 DNN393402:DNO393407 DXJ393402:DXK393407 EHF393402:EHG393407 ERB393402:ERC393407 FAX393402:FAY393407 FKT393402:FKU393407 FUP393402:FUQ393407 GEL393402:GEM393407 GOH393402:GOI393407 GYD393402:GYE393407 HHZ393402:HIA393407 HRV393402:HRW393407 IBR393402:IBS393407 ILN393402:ILO393407 IVJ393402:IVK393407 JFF393402:JFG393407 JPB393402:JPC393407 JYX393402:JYY393407 KIT393402:KIU393407 KSP393402:KSQ393407 LCL393402:LCM393407 LMH393402:LMI393407 LWD393402:LWE393407 MFZ393402:MGA393407 MPV393402:MPW393407 MZR393402:MZS393407 NJN393402:NJO393407 NTJ393402:NTK393407 ODF393402:ODG393407 ONB393402:ONC393407 OWX393402:OWY393407 PGT393402:PGU393407 PQP393402:PQQ393407 QAL393402:QAM393407 QKH393402:QKI393407 QUD393402:QUE393407 RDZ393402:REA393407 RNV393402:RNW393407 RXR393402:RXS393407 SHN393402:SHO393407 SRJ393402:SRK393407 TBF393402:TBG393407 TLB393402:TLC393407 TUX393402:TUY393407 UET393402:UEU393407 UOP393402:UOQ393407 UYL393402:UYM393407 VIH393402:VII393407 VSD393402:VSE393407 WBZ393402:WCA393407 WLV393402:WLW393407 WVR393402:WVS393407 J458938:K458943 JF458938:JG458943 TB458938:TC458943 ACX458938:ACY458943 AMT458938:AMU458943 AWP458938:AWQ458943 BGL458938:BGM458943 BQH458938:BQI458943 CAD458938:CAE458943 CJZ458938:CKA458943 CTV458938:CTW458943 DDR458938:DDS458943 DNN458938:DNO458943 DXJ458938:DXK458943 EHF458938:EHG458943 ERB458938:ERC458943 FAX458938:FAY458943 FKT458938:FKU458943 FUP458938:FUQ458943 GEL458938:GEM458943 GOH458938:GOI458943 GYD458938:GYE458943 HHZ458938:HIA458943 HRV458938:HRW458943 IBR458938:IBS458943 ILN458938:ILO458943 IVJ458938:IVK458943 JFF458938:JFG458943 JPB458938:JPC458943 JYX458938:JYY458943 KIT458938:KIU458943 KSP458938:KSQ458943 LCL458938:LCM458943 LMH458938:LMI458943 LWD458938:LWE458943 MFZ458938:MGA458943 MPV458938:MPW458943 MZR458938:MZS458943 NJN458938:NJO458943 NTJ458938:NTK458943 ODF458938:ODG458943 ONB458938:ONC458943 OWX458938:OWY458943 PGT458938:PGU458943 PQP458938:PQQ458943 QAL458938:QAM458943 QKH458938:QKI458943 QUD458938:QUE458943 RDZ458938:REA458943 RNV458938:RNW458943 RXR458938:RXS458943 SHN458938:SHO458943 SRJ458938:SRK458943 TBF458938:TBG458943 TLB458938:TLC458943 TUX458938:TUY458943 UET458938:UEU458943 UOP458938:UOQ458943 UYL458938:UYM458943 VIH458938:VII458943 VSD458938:VSE458943 WBZ458938:WCA458943 WLV458938:WLW458943 WVR458938:WVS458943 J524474:K524479 JF524474:JG524479 TB524474:TC524479 ACX524474:ACY524479 AMT524474:AMU524479 AWP524474:AWQ524479 BGL524474:BGM524479 BQH524474:BQI524479 CAD524474:CAE524479 CJZ524474:CKA524479 CTV524474:CTW524479 DDR524474:DDS524479 DNN524474:DNO524479 DXJ524474:DXK524479 EHF524474:EHG524479 ERB524474:ERC524479 FAX524474:FAY524479 FKT524474:FKU524479 FUP524474:FUQ524479 GEL524474:GEM524479 GOH524474:GOI524479 GYD524474:GYE524479 HHZ524474:HIA524479 HRV524474:HRW524479 IBR524474:IBS524479 ILN524474:ILO524479 IVJ524474:IVK524479 JFF524474:JFG524479 JPB524474:JPC524479 JYX524474:JYY524479 KIT524474:KIU524479 KSP524474:KSQ524479 LCL524474:LCM524479 LMH524474:LMI524479 LWD524474:LWE524479 MFZ524474:MGA524479 MPV524474:MPW524479 MZR524474:MZS524479 NJN524474:NJO524479 NTJ524474:NTK524479 ODF524474:ODG524479 ONB524474:ONC524479 OWX524474:OWY524479 PGT524474:PGU524479 PQP524474:PQQ524479 QAL524474:QAM524479 QKH524474:QKI524479 QUD524474:QUE524479 RDZ524474:REA524479 RNV524474:RNW524479 RXR524474:RXS524479 SHN524474:SHO524479 SRJ524474:SRK524479 TBF524474:TBG524479 TLB524474:TLC524479 TUX524474:TUY524479 UET524474:UEU524479 UOP524474:UOQ524479 UYL524474:UYM524479 VIH524474:VII524479 VSD524474:VSE524479 WBZ524474:WCA524479 WLV524474:WLW524479 WVR524474:WVS524479 J590010:K590015 JF590010:JG590015 TB590010:TC590015 ACX590010:ACY590015 AMT590010:AMU590015 AWP590010:AWQ590015 BGL590010:BGM590015 BQH590010:BQI590015 CAD590010:CAE590015 CJZ590010:CKA590015 CTV590010:CTW590015 DDR590010:DDS590015 DNN590010:DNO590015 DXJ590010:DXK590015 EHF590010:EHG590015 ERB590010:ERC590015 FAX590010:FAY590015 FKT590010:FKU590015 FUP590010:FUQ590015 GEL590010:GEM590015 GOH590010:GOI590015 GYD590010:GYE590015 HHZ590010:HIA590015 HRV590010:HRW590015 IBR590010:IBS590015 ILN590010:ILO590015 IVJ590010:IVK590015 JFF590010:JFG590015 JPB590010:JPC590015 JYX590010:JYY590015 KIT590010:KIU590015 KSP590010:KSQ590015 LCL590010:LCM590015 LMH590010:LMI590015 LWD590010:LWE590015 MFZ590010:MGA590015 MPV590010:MPW590015 MZR590010:MZS590015 NJN590010:NJO590015 NTJ590010:NTK590015 ODF590010:ODG590015 ONB590010:ONC590015 OWX590010:OWY590015 PGT590010:PGU590015 PQP590010:PQQ590015 QAL590010:QAM590015 QKH590010:QKI590015 QUD590010:QUE590015 RDZ590010:REA590015 RNV590010:RNW590015 RXR590010:RXS590015 SHN590010:SHO590015 SRJ590010:SRK590015 TBF590010:TBG590015 TLB590010:TLC590015 TUX590010:TUY590015 UET590010:UEU590015 UOP590010:UOQ590015 UYL590010:UYM590015 VIH590010:VII590015 VSD590010:VSE590015 WBZ590010:WCA590015 WLV590010:WLW590015 WVR590010:WVS590015 J655546:K655551 JF655546:JG655551 TB655546:TC655551 ACX655546:ACY655551 AMT655546:AMU655551 AWP655546:AWQ655551 BGL655546:BGM655551 BQH655546:BQI655551 CAD655546:CAE655551 CJZ655546:CKA655551 CTV655546:CTW655551 DDR655546:DDS655551 DNN655546:DNO655551 DXJ655546:DXK655551 EHF655546:EHG655551 ERB655546:ERC655551 FAX655546:FAY655551 FKT655546:FKU655551 FUP655546:FUQ655551 GEL655546:GEM655551 GOH655546:GOI655551 GYD655546:GYE655551 HHZ655546:HIA655551 HRV655546:HRW655551 IBR655546:IBS655551 ILN655546:ILO655551 IVJ655546:IVK655551 JFF655546:JFG655551 JPB655546:JPC655551 JYX655546:JYY655551 KIT655546:KIU655551 KSP655546:KSQ655551 LCL655546:LCM655551 LMH655546:LMI655551 LWD655546:LWE655551 MFZ655546:MGA655551 MPV655546:MPW655551 MZR655546:MZS655551 NJN655546:NJO655551 NTJ655546:NTK655551 ODF655546:ODG655551 ONB655546:ONC655551 OWX655546:OWY655551 PGT655546:PGU655551 PQP655546:PQQ655551 QAL655546:QAM655551 QKH655546:QKI655551 QUD655546:QUE655551 RDZ655546:REA655551 RNV655546:RNW655551 RXR655546:RXS655551 SHN655546:SHO655551 SRJ655546:SRK655551 TBF655546:TBG655551 TLB655546:TLC655551 TUX655546:TUY655551 UET655546:UEU655551 UOP655546:UOQ655551 UYL655546:UYM655551 VIH655546:VII655551 VSD655546:VSE655551 WBZ655546:WCA655551 WLV655546:WLW655551 WVR655546:WVS655551 J721082:K721087 JF721082:JG721087 TB721082:TC721087 ACX721082:ACY721087 AMT721082:AMU721087 AWP721082:AWQ721087 BGL721082:BGM721087 BQH721082:BQI721087 CAD721082:CAE721087 CJZ721082:CKA721087 CTV721082:CTW721087 DDR721082:DDS721087 DNN721082:DNO721087 DXJ721082:DXK721087 EHF721082:EHG721087 ERB721082:ERC721087 FAX721082:FAY721087 FKT721082:FKU721087 FUP721082:FUQ721087 GEL721082:GEM721087 GOH721082:GOI721087 GYD721082:GYE721087 HHZ721082:HIA721087 HRV721082:HRW721087 IBR721082:IBS721087 ILN721082:ILO721087 IVJ721082:IVK721087 JFF721082:JFG721087 JPB721082:JPC721087 JYX721082:JYY721087 KIT721082:KIU721087 KSP721082:KSQ721087 LCL721082:LCM721087 LMH721082:LMI721087 LWD721082:LWE721087 MFZ721082:MGA721087 MPV721082:MPW721087 MZR721082:MZS721087 NJN721082:NJO721087 NTJ721082:NTK721087 ODF721082:ODG721087 ONB721082:ONC721087 OWX721082:OWY721087 PGT721082:PGU721087 PQP721082:PQQ721087 QAL721082:QAM721087 QKH721082:QKI721087 QUD721082:QUE721087 RDZ721082:REA721087 RNV721082:RNW721087 RXR721082:RXS721087 SHN721082:SHO721087 SRJ721082:SRK721087 TBF721082:TBG721087 TLB721082:TLC721087 TUX721082:TUY721087 UET721082:UEU721087 UOP721082:UOQ721087 UYL721082:UYM721087 VIH721082:VII721087 VSD721082:VSE721087 WBZ721082:WCA721087 WLV721082:WLW721087 WVR721082:WVS721087 J786618:K786623 JF786618:JG786623 TB786618:TC786623 ACX786618:ACY786623 AMT786618:AMU786623 AWP786618:AWQ786623 BGL786618:BGM786623 BQH786618:BQI786623 CAD786618:CAE786623 CJZ786618:CKA786623 CTV786618:CTW786623 DDR786618:DDS786623 DNN786618:DNO786623 DXJ786618:DXK786623 EHF786618:EHG786623 ERB786618:ERC786623 FAX786618:FAY786623 FKT786618:FKU786623 FUP786618:FUQ786623 GEL786618:GEM786623 GOH786618:GOI786623 GYD786618:GYE786623 HHZ786618:HIA786623 HRV786618:HRW786623 IBR786618:IBS786623 ILN786618:ILO786623 IVJ786618:IVK786623 JFF786618:JFG786623 JPB786618:JPC786623 JYX786618:JYY786623 KIT786618:KIU786623 KSP786618:KSQ786623 LCL786618:LCM786623 LMH786618:LMI786623 LWD786618:LWE786623 MFZ786618:MGA786623 MPV786618:MPW786623 MZR786618:MZS786623 NJN786618:NJO786623 NTJ786618:NTK786623 ODF786618:ODG786623 ONB786618:ONC786623 OWX786618:OWY786623 PGT786618:PGU786623 PQP786618:PQQ786623 QAL786618:QAM786623 QKH786618:QKI786623 QUD786618:QUE786623 RDZ786618:REA786623 RNV786618:RNW786623 RXR786618:RXS786623 SHN786618:SHO786623 SRJ786618:SRK786623 TBF786618:TBG786623 TLB786618:TLC786623 TUX786618:TUY786623 UET786618:UEU786623 UOP786618:UOQ786623 UYL786618:UYM786623 VIH786618:VII786623 VSD786618:VSE786623 WBZ786618:WCA786623 WLV786618:WLW786623 WVR786618:WVS786623 J852154:K852159 JF852154:JG852159 TB852154:TC852159 ACX852154:ACY852159 AMT852154:AMU852159 AWP852154:AWQ852159 BGL852154:BGM852159 BQH852154:BQI852159 CAD852154:CAE852159 CJZ852154:CKA852159 CTV852154:CTW852159 DDR852154:DDS852159 DNN852154:DNO852159 DXJ852154:DXK852159 EHF852154:EHG852159 ERB852154:ERC852159 FAX852154:FAY852159 FKT852154:FKU852159 FUP852154:FUQ852159 GEL852154:GEM852159 GOH852154:GOI852159 GYD852154:GYE852159 HHZ852154:HIA852159 HRV852154:HRW852159 IBR852154:IBS852159 ILN852154:ILO852159 IVJ852154:IVK852159 JFF852154:JFG852159 JPB852154:JPC852159 JYX852154:JYY852159 KIT852154:KIU852159 KSP852154:KSQ852159 LCL852154:LCM852159 LMH852154:LMI852159 LWD852154:LWE852159 MFZ852154:MGA852159 MPV852154:MPW852159 MZR852154:MZS852159 NJN852154:NJO852159 NTJ852154:NTK852159 ODF852154:ODG852159 ONB852154:ONC852159 OWX852154:OWY852159 PGT852154:PGU852159 PQP852154:PQQ852159 QAL852154:QAM852159 QKH852154:QKI852159 QUD852154:QUE852159 RDZ852154:REA852159 RNV852154:RNW852159 RXR852154:RXS852159 SHN852154:SHO852159 SRJ852154:SRK852159 TBF852154:TBG852159 TLB852154:TLC852159 TUX852154:TUY852159 UET852154:UEU852159 UOP852154:UOQ852159 UYL852154:UYM852159 VIH852154:VII852159 VSD852154:VSE852159 WBZ852154:WCA852159 WLV852154:WLW852159 WVR852154:WVS852159 J917690:K917695 JF917690:JG917695 TB917690:TC917695 ACX917690:ACY917695 AMT917690:AMU917695 AWP917690:AWQ917695 BGL917690:BGM917695 BQH917690:BQI917695 CAD917690:CAE917695 CJZ917690:CKA917695 CTV917690:CTW917695 DDR917690:DDS917695 DNN917690:DNO917695 DXJ917690:DXK917695 EHF917690:EHG917695 ERB917690:ERC917695 FAX917690:FAY917695 FKT917690:FKU917695 FUP917690:FUQ917695 GEL917690:GEM917695 GOH917690:GOI917695 GYD917690:GYE917695 HHZ917690:HIA917695 HRV917690:HRW917695 IBR917690:IBS917695 ILN917690:ILO917695 IVJ917690:IVK917695 JFF917690:JFG917695 JPB917690:JPC917695 JYX917690:JYY917695 KIT917690:KIU917695 KSP917690:KSQ917695 LCL917690:LCM917695 LMH917690:LMI917695 LWD917690:LWE917695 MFZ917690:MGA917695 MPV917690:MPW917695 MZR917690:MZS917695 NJN917690:NJO917695 NTJ917690:NTK917695 ODF917690:ODG917695 ONB917690:ONC917695 OWX917690:OWY917695 PGT917690:PGU917695 PQP917690:PQQ917695 QAL917690:QAM917695 QKH917690:QKI917695 QUD917690:QUE917695 RDZ917690:REA917695 RNV917690:RNW917695 RXR917690:RXS917695 SHN917690:SHO917695 SRJ917690:SRK917695 TBF917690:TBG917695 TLB917690:TLC917695 TUX917690:TUY917695 UET917690:UEU917695 UOP917690:UOQ917695 UYL917690:UYM917695 VIH917690:VII917695 VSD917690:VSE917695 WBZ917690:WCA917695 WLV917690:WLW917695 WVR917690:WVS917695 J983226:K983231 JF983226:JG983231 TB983226:TC983231 ACX983226:ACY983231 AMT983226:AMU983231 AWP983226:AWQ983231 BGL983226:BGM983231 BQH983226:BQI983231 CAD983226:CAE983231 CJZ983226:CKA983231 CTV983226:CTW983231 DDR983226:DDS983231 DNN983226:DNO983231 DXJ983226:DXK983231 EHF983226:EHG983231 ERB983226:ERC983231 FAX983226:FAY983231 FKT983226:FKU983231 FUP983226:FUQ983231 GEL983226:GEM983231 GOH983226:GOI983231 GYD983226:GYE983231 HHZ983226:HIA983231 HRV983226:HRW983231 IBR983226:IBS983231 ILN983226:ILO983231 IVJ983226:IVK983231 JFF983226:JFG983231 JPB983226:JPC983231 JYX983226:JYY983231 KIT983226:KIU983231 KSP983226:KSQ983231 LCL983226:LCM983231 LMH983226:LMI983231 LWD983226:LWE983231 MFZ983226:MGA983231 MPV983226:MPW983231 MZR983226:MZS983231 NJN983226:NJO983231 NTJ983226:NTK983231 ODF983226:ODG983231 ONB983226:ONC983231 OWX983226:OWY983231 PGT983226:PGU983231 PQP983226:PQQ983231 QAL983226:QAM983231 QKH983226:QKI983231 QUD983226:QUE983231 RDZ983226:REA983231 RNV983226:RNW983231 RXR983226:RXS983231 SHN983226:SHO983231 SRJ983226:SRK983231 TBF983226:TBG983231 TLB983226:TLC983231 TUX983226:TUY983231 UET983226:UEU983231 UOP983226:UOQ983231 UYL983226:UYM983231 VIH983226:VII983231 VSD983226:VSE983231 WBZ983226:WCA983231 WLV983226:WLW983231 WVR983226:WVS983231 J176:K179 JF176:JG179 TB176:TC179 ACX176:ACY179 AMT176:AMU179 AWP176:AWQ179 BGL176:BGM179 BQH176:BQI179 CAD176:CAE179 CJZ176:CKA179 CTV176:CTW179 DDR176:DDS179 DNN176:DNO179 DXJ176:DXK179 EHF176:EHG179 ERB176:ERC179 FAX176:FAY179 FKT176:FKU179 FUP176:FUQ179 GEL176:GEM179 GOH176:GOI179 GYD176:GYE179 HHZ176:HIA179 HRV176:HRW179 IBR176:IBS179 ILN176:ILO179 IVJ176:IVK179 JFF176:JFG179 JPB176:JPC179 JYX176:JYY179 KIT176:KIU179 KSP176:KSQ179 LCL176:LCM179 LMH176:LMI179 LWD176:LWE179 MFZ176:MGA179 MPV176:MPW179 MZR176:MZS179 NJN176:NJO179 NTJ176:NTK179 ODF176:ODG179 ONB176:ONC179 OWX176:OWY179 PGT176:PGU179 PQP176:PQQ179 QAL176:QAM179 QKH176:QKI179 QUD176:QUE179 RDZ176:REA179 RNV176:RNW179 RXR176:RXS179 SHN176:SHO179 SRJ176:SRK179 TBF176:TBG179 TLB176:TLC179 TUX176:TUY179 UET176:UEU179 UOP176:UOQ179 UYL176:UYM179 VIH176:VII179 VSD176:VSE179 WBZ176:WCA179 WLV176:WLW179 WVR176:WVS179 J65712:K65715 JF65712:JG65715 TB65712:TC65715 ACX65712:ACY65715 AMT65712:AMU65715 AWP65712:AWQ65715 BGL65712:BGM65715 BQH65712:BQI65715 CAD65712:CAE65715 CJZ65712:CKA65715 CTV65712:CTW65715 DDR65712:DDS65715 DNN65712:DNO65715 DXJ65712:DXK65715 EHF65712:EHG65715 ERB65712:ERC65715 FAX65712:FAY65715 FKT65712:FKU65715 FUP65712:FUQ65715 GEL65712:GEM65715 GOH65712:GOI65715 GYD65712:GYE65715 HHZ65712:HIA65715 HRV65712:HRW65715 IBR65712:IBS65715 ILN65712:ILO65715 IVJ65712:IVK65715 JFF65712:JFG65715 JPB65712:JPC65715 JYX65712:JYY65715 KIT65712:KIU65715 KSP65712:KSQ65715 LCL65712:LCM65715 LMH65712:LMI65715 LWD65712:LWE65715 MFZ65712:MGA65715 MPV65712:MPW65715 MZR65712:MZS65715 NJN65712:NJO65715 NTJ65712:NTK65715 ODF65712:ODG65715 ONB65712:ONC65715 OWX65712:OWY65715 PGT65712:PGU65715 PQP65712:PQQ65715 QAL65712:QAM65715 QKH65712:QKI65715 QUD65712:QUE65715 RDZ65712:REA65715 RNV65712:RNW65715 RXR65712:RXS65715 SHN65712:SHO65715 SRJ65712:SRK65715 TBF65712:TBG65715 TLB65712:TLC65715 TUX65712:TUY65715 UET65712:UEU65715 UOP65712:UOQ65715 UYL65712:UYM65715 VIH65712:VII65715 VSD65712:VSE65715 WBZ65712:WCA65715 WLV65712:WLW65715 WVR65712:WVS65715 J131248:K131251 JF131248:JG131251 TB131248:TC131251 ACX131248:ACY131251 AMT131248:AMU131251 AWP131248:AWQ131251 BGL131248:BGM131251 BQH131248:BQI131251 CAD131248:CAE131251 CJZ131248:CKA131251 CTV131248:CTW131251 DDR131248:DDS131251 DNN131248:DNO131251 DXJ131248:DXK131251 EHF131248:EHG131251 ERB131248:ERC131251 FAX131248:FAY131251 FKT131248:FKU131251 FUP131248:FUQ131251 GEL131248:GEM131251 GOH131248:GOI131251 GYD131248:GYE131251 HHZ131248:HIA131251 HRV131248:HRW131251 IBR131248:IBS131251 ILN131248:ILO131251 IVJ131248:IVK131251 JFF131248:JFG131251 JPB131248:JPC131251 JYX131248:JYY131251 KIT131248:KIU131251 KSP131248:KSQ131251 LCL131248:LCM131251 LMH131248:LMI131251 LWD131248:LWE131251 MFZ131248:MGA131251 MPV131248:MPW131251 MZR131248:MZS131251 NJN131248:NJO131251 NTJ131248:NTK131251 ODF131248:ODG131251 ONB131248:ONC131251 OWX131248:OWY131251 PGT131248:PGU131251 PQP131248:PQQ131251 QAL131248:QAM131251 QKH131248:QKI131251 QUD131248:QUE131251 RDZ131248:REA131251 RNV131248:RNW131251 RXR131248:RXS131251 SHN131248:SHO131251 SRJ131248:SRK131251 TBF131248:TBG131251 TLB131248:TLC131251 TUX131248:TUY131251 UET131248:UEU131251 UOP131248:UOQ131251 UYL131248:UYM131251 VIH131248:VII131251 VSD131248:VSE131251 WBZ131248:WCA131251 WLV131248:WLW131251 WVR131248:WVS131251 J196784:K196787 JF196784:JG196787 TB196784:TC196787 ACX196784:ACY196787 AMT196784:AMU196787 AWP196784:AWQ196787 BGL196784:BGM196787 BQH196784:BQI196787 CAD196784:CAE196787 CJZ196784:CKA196787 CTV196784:CTW196787 DDR196784:DDS196787 DNN196784:DNO196787 DXJ196784:DXK196787 EHF196784:EHG196787 ERB196784:ERC196787 FAX196784:FAY196787 FKT196784:FKU196787 FUP196784:FUQ196787 GEL196784:GEM196787 GOH196784:GOI196787 GYD196784:GYE196787 HHZ196784:HIA196787 HRV196784:HRW196787 IBR196784:IBS196787 ILN196784:ILO196787 IVJ196784:IVK196787 JFF196784:JFG196787 JPB196784:JPC196787 JYX196784:JYY196787 KIT196784:KIU196787 KSP196784:KSQ196787 LCL196784:LCM196787 LMH196784:LMI196787 LWD196784:LWE196787 MFZ196784:MGA196787 MPV196784:MPW196787 MZR196784:MZS196787 NJN196784:NJO196787 NTJ196784:NTK196787 ODF196784:ODG196787 ONB196784:ONC196787 OWX196784:OWY196787 PGT196784:PGU196787 PQP196784:PQQ196787 QAL196784:QAM196787 QKH196784:QKI196787 QUD196784:QUE196787 RDZ196784:REA196787 RNV196784:RNW196787 RXR196784:RXS196787 SHN196784:SHO196787 SRJ196784:SRK196787 TBF196784:TBG196787 TLB196784:TLC196787 TUX196784:TUY196787 UET196784:UEU196787 UOP196784:UOQ196787 UYL196784:UYM196787 VIH196784:VII196787 VSD196784:VSE196787 WBZ196784:WCA196787 WLV196784:WLW196787 WVR196784:WVS196787 J262320:K262323 JF262320:JG262323 TB262320:TC262323 ACX262320:ACY262323 AMT262320:AMU262323 AWP262320:AWQ262323 BGL262320:BGM262323 BQH262320:BQI262323 CAD262320:CAE262323 CJZ262320:CKA262323 CTV262320:CTW262323 DDR262320:DDS262323 DNN262320:DNO262323 DXJ262320:DXK262323 EHF262320:EHG262323 ERB262320:ERC262323 FAX262320:FAY262323 FKT262320:FKU262323 FUP262320:FUQ262323 GEL262320:GEM262323 GOH262320:GOI262323 GYD262320:GYE262323 HHZ262320:HIA262323 HRV262320:HRW262323 IBR262320:IBS262323 ILN262320:ILO262323 IVJ262320:IVK262323 JFF262320:JFG262323 JPB262320:JPC262323 JYX262320:JYY262323 KIT262320:KIU262323 KSP262320:KSQ262323 LCL262320:LCM262323 LMH262320:LMI262323 LWD262320:LWE262323 MFZ262320:MGA262323 MPV262320:MPW262323 MZR262320:MZS262323 NJN262320:NJO262323 NTJ262320:NTK262323 ODF262320:ODG262323 ONB262320:ONC262323 OWX262320:OWY262323 PGT262320:PGU262323 PQP262320:PQQ262323 QAL262320:QAM262323 QKH262320:QKI262323 QUD262320:QUE262323 RDZ262320:REA262323 RNV262320:RNW262323 RXR262320:RXS262323 SHN262320:SHO262323 SRJ262320:SRK262323 TBF262320:TBG262323 TLB262320:TLC262323 TUX262320:TUY262323 UET262320:UEU262323 UOP262320:UOQ262323 UYL262320:UYM262323 VIH262320:VII262323 VSD262320:VSE262323 WBZ262320:WCA262323 WLV262320:WLW262323 WVR262320:WVS262323 J327856:K327859 JF327856:JG327859 TB327856:TC327859 ACX327856:ACY327859 AMT327856:AMU327859 AWP327856:AWQ327859 BGL327856:BGM327859 BQH327856:BQI327859 CAD327856:CAE327859 CJZ327856:CKA327859 CTV327856:CTW327859 DDR327856:DDS327859 DNN327856:DNO327859 DXJ327856:DXK327859 EHF327856:EHG327859 ERB327856:ERC327859 FAX327856:FAY327859 FKT327856:FKU327859 FUP327856:FUQ327859 GEL327856:GEM327859 GOH327856:GOI327859 GYD327856:GYE327859 HHZ327856:HIA327859 HRV327856:HRW327859 IBR327856:IBS327859 ILN327856:ILO327859 IVJ327856:IVK327859 JFF327856:JFG327859 JPB327856:JPC327859 JYX327856:JYY327859 KIT327856:KIU327859 KSP327856:KSQ327859 LCL327856:LCM327859 LMH327856:LMI327859 LWD327856:LWE327859 MFZ327856:MGA327859 MPV327856:MPW327859 MZR327856:MZS327859 NJN327856:NJO327859 NTJ327856:NTK327859 ODF327856:ODG327859 ONB327856:ONC327859 OWX327856:OWY327859 PGT327856:PGU327859 PQP327856:PQQ327859 QAL327856:QAM327859 QKH327856:QKI327859 QUD327856:QUE327859 RDZ327856:REA327859 RNV327856:RNW327859 RXR327856:RXS327859 SHN327856:SHO327859 SRJ327856:SRK327859 TBF327856:TBG327859 TLB327856:TLC327859 TUX327856:TUY327859 UET327856:UEU327859 UOP327856:UOQ327859 UYL327856:UYM327859 VIH327856:VII327859 VSD327856:VSE327859 WBZ327856:WCA327859 WLV327856:WLW327859 WVR327856:WVS327859 J393392:K393395 JF393392:JG393395 TB393392:TC393395 ACX393392:ACY393395 AMT393392:AMU393395 AWP393392:AWQ393395 BGL393392:BGM393395 BQH393392:BQI393395 CAD393392:CAE393395 CJZ393392:CKA393395 CTV393392:CTW393395 DDR393392:DDS393395 DNN393392:DNO393395 DXJ393392:DXK393395 EHF393392:EHG393395 ERB393392:ERC393395 FAX393392:FAY393395 FKT393392:FKU393395 FUP393392:FUQ393395 GEL393392:GEM393395 GOH393392:GOI393395 GYD393392:GYE393395 HHZ393392:HIA393395 HRV393392:HRW393395 IBR393392:IBS393395 ILN393392:ILO393395 IVJ393392:IVK393395 JFF393392:JFG393395 JPB393392:JPC393395 JYX393392:JYY393395 KIT393392:KIU393395 KSP393392:KSQ393395 LCL393392:LCM393395 LMH393392:LMI393395 LWD393392:LWE393395 MFZ393392:MGA393395 MPV393392:MPW393395 MZR393392:MZS393395 NJN393392:NJO393395 NTJ393392:NTK393395 ODF393392:ODG393395 ONB393392:ONC393395 OWX393392:OWY393395 PGT393392:PGU393395 PQP393392:PQQ393395 QAL393392:QAM393395 QKH393392:QKI393395 QUD393392:QUE393395 RDZ393392:REA393395 RNV393392:RNW393395 RXR393392:RXS393395 SHN393392:SHO393395 SRJ393392:SRK393395 TBF393392:TBG393395 TLB393392:TLC393395 TUX393392:TUY393395 UET393392:UEU393395 UOP393392:UOQ393395 UYL393392:UYM393395 VIH393392:VII393395 VSD393392:VSE393395 WBZ393392:WCA393395 WLV393392:WLW393395 WVR393392:WVS393395 J458928:K458931 JF458928:JG458931 TB458928:TC458931 ACX458928:ACY458931 AMT458928:AMU458931 AWP458928:AWQ458931 BGL458928:BGM458931 BQH458928:BQI458931 CAD458928:CAE458931 CJZ458928:CKA458931 CTV458928:CTW458931 DDR458928:DDS458931 DNN458928:DNO458931 DXJ458928:DXK458931 EHF458928:EHG458931 ERB458928:ERC458931 FAX458928:FAY458931 FKT458928:FKU458931 FUP458928:FUQ458931 GEL458928:GEM458931 GOH458928:GOI458931 GYD458928:GYE458931 HHZ458928:HIA458931 HRV458928:HRW458931 IBR458928:IBS458931 ILN458928:ILO458931 IVJ458928:IVK458931 JFF458928:JFG458931 JPB458928:JPC458931 JYX458928:JYY458931 KIT458928:KIU458931 KSP458928:KSQ458931 LCL458928:LCM458931 LMH458928:LMI458931 LWD458928:LWE458931 MFZ458928:MGA458931 MPV458928:MPW458931 MZR458928:MZS458931 NJN458928:NJO458931 NTJ458928:NTK458931 ODF458928:ODG458931 ONB458928:ONC458931 OWX458928:OWY458931 PGT458928:PGU458931 PQP458928:PQQ458931 QAL458928:QAM458931 QKH458928:QKI458931 QUD458928:QUE458931 RDZ458928:REA458931 RNV458928:RNW458931 RXR458928:RXS458931 SHN458928:SHO458931 SRJ458928:SRK458931 TBF458928:TBG458931 TLB458928:TLC458931 TUX458928:TUY458931 UET458928:UEU458931 UOP458928:UOQ458931 UYL458928:UYM458931 VIH458928:VII458931 VSD458928:VSE458931 WBZ458928:WCA458931 WLV458928:WLW458931 WVR458928:WVS458931 J524464:K524467 JF524464:JG524467 TB524464:TC524467 ACX524464:ACY524467 AMT524464:AMU524467 AWP524464:AWQ524467 BGL524464:BGM524467 BQH524464:BQI524467 CAD524464:CAE524467 CJZ524464:CKA524467 CTV524464:CTW524467 DDR524464:DDS524467 DNN524464:DNO524467 DXJ524464:DXK524467 EHF524464:EHG524467 ERB524464:ERC524467 FAX524464:FAY524467 FKT524464:FKU524467 FUP524464:FUQ524467 GEL524464:GEM524467 GOH524464:GOI524467 GYD524464:GYE524467 HHZ524464:HIA524467 HRV524464:HRW524467 IBR524464:IBS524467 ILN524464:ILO524467 IVJ524464:IVK524467 JFF524464:JFG524467 JPB524464:JPC524467 JYX524464:JYY524467 KIT524464:KIU524467 KSP524464:KSQ524467 LCL524464:LCM524467 LMH524464:LMI524467 LWD524464:LWE524467 MFZ524464:MGA524467 MPV524464:MPW524467 MZR524464:MZS524467 NJN524464:NJO524467 NTJ524464:NTK524467 ODF524464:ODG524467 ONB524464:ONC524467 OWX524464:OWY524467 PGT524464:PGU524467 PQP524464:PQQ524467 QAL524464:QAM524467 QKH524464:QKI524467 QUD524464:QUE524467 RDZ524464:REA524467 RNV524464:RNW524467 RXR524464:RXS524467 SHN524464:SHO524467 SRJ524464:SRK524467 TBF524464:TBG524467 TLB524464:TLC524467 TUX524464:TUY524467 UET524464:UEU524467 UOP524464:UOQ524467 UYL524464:UYM524467 VIH524464:VII524467 VSD524464:VSE524467 WBZ524464:WCA524467 WLV524464:WLW524467 WVR524464:WVS524467 J590000:K590003 JF590000:JG590003 TB590000:TC590003 ACX590000:ACY590003 AMT590000:AMU590003 AWP590000:AWQ590003 BGL590000:BGM590003 BQH590000:BQI590003 CAD590000:CAE590003 CJZ590000:CKA590003 CTV590000:CTW590003 DDR590000:DDS590003 DNN590000:DNO590003 DXJ590000:DXK590003 EHF590000:EHG590003 ERB590000:ERC590003 FAX590000:FAY590003 FKT590000:FKU590003 FUP590000:FUQ590003 GEL590000:GEM590003 GOH590000:GOI590003 GYD590000:GYE590003 HHZ590000:HIA590003 HRV590000:HRW590003 IBR590000:IBS590003 ILN590000:ILO590003 IVJ590000:IVK590003 JFF590000:JFG590003 JPB590000:JPC590003 JYX590000:JYY590003 KIT590000:KIU590003 KSP590000:KSQ590003 LCL590000:LCM590003 LMH590000:LMI590003 LWD590000:LWE590003 MFZ590000:MGA590003 MPV590000:MPW590003 MZR590000:MZS590003 NJN590000:NJO590003 NTJ590000:NTK590003 ODF590000:ODG590003 ONB590000:ONC590003 OWX590000:OWY590003 PGT590000:PGU590003 PQP590000:PQQ590003 QAL590000:QAM590003 QKH590000:QKI590003 QUD590000:QUE590003 RDZ590000:REA590003 RNV590000:RNW590003 RXR590000:RXS590003 SHN590000:SHO590003 SRJ590000:SRK590003 TBF590000:TBG590003 TLB590000:TLC590003 TUX590000:TUY590003 UET590000:UEU590003 UOP590000:UOQ590003 UYL590000:UYM590003 VIH590000:VII590003 VSD590000:VSE590003 WBZ590000:WCA590003 WLV590000:WLW590003 WVR590000:WVS590003 J655536:K655539 JF655536:JG655539 TB655536:TC655539 ACX655536:ACY655539 AMT655536:AMU655539 AWP655536:AWQ655539 BGL655536:BGM655539 BQH655536:BQI655539 CAD655536:CAE655539 CJZ655536:CKA655539 CTV655536:CTW655539 DDR655536:DDS655539 DNN655536:DNO655539 DXJ655536:DXK655539 EHF655536:EHG655539 ERB655536:ERC655539 FAX655536:FAY655539 FKT655536:FKU655539 FUP655536:FUQ655539 GEL655536:GEM655539 GOH655536:GOI655539 GYD655536:GYE655539 HHZ655536:HIA655539 HRV655536:HRW655539 IBR655536:IBS655539 ILN655536:ILO655539 IVJ655536:IVK655539 JFF655536:JFG655539 JPB655536:JPC655539 JYX655536:JYY655539 KIT655536:KIU655539 KSP655536:KSQ655539 LCL655536:LCM655539 LMH655536:LMI655539 LWD655536:LWE655539 MFZ655536:MGA655539 MPV655536:MPW655539 MZR655536:MZS655539 NJN655536:NJO655539 NTJ655536:NTK655539 ODF655536:ODG655539 ONB655536:ONC655539 OWX655536:OWY655539 PGT655536:PGU655539 PQP655536:PQQ655539 QAL655536:QAM655539 QKH655536:QKI655539 QUD655536:QUE655539 RDZ655536:REA655539 RNV655536:RNW655539 RXR655536:RXS655539 SHN655536:SHO655539 SRJ655536:SRK655539 TBF655536:TBG655539 TLB655536:TLC655539 TUX655536:TUY655539 UET655536:UEU655539 UOP655536:UOQ655539 UYL655536:UYM655539 VIH655536:VII655539 VSD655536:VSE655539 WBZ655536:WCA655539 WLV655536:WLW655539 WVR655536:WVS655539 J721072:K721075 JF721072:JG721075 TB721072:TC721075 ACX721072:ACY721075 AMT721072:AMU721075 AWP721072:AWQ721075 BGL721072:BGM721075 BQH721072:BQI721075 CAD721072:CAE721075 CJZ721072:CKA721075 CTV721072:CTW721075 DDR721072:DDS721075 DNN721072:DNO721075 DXJ721072:DXK721075 EHF721072:EHG721075 ERB721072:ERC721075 FAX721072:FAY721075 FKT721072:FKU721075 FUP721072:FUQ721075 GEL721072:GEM721075 GOH721072:GOI721075 GYD721072:GYE721075 HHZ721072:HIA721075 HRV721072:HRW721075 IBR721072:IBS721075 ILN721072:ILO721075 IVJ721072:IVK721075 JFF721072:JFG721075 JPB721072:JPC721075 JYX721072:JYY721075 KIT721072:KIU721075 KSP721072:KSQ721075 LCL721072:LCM721075 LMH721072:LMI721075 LWD721072:LWE721075 MFZ721072:MGA721075 MPV721072:MPW721075 MZR721072:MZS721075 NJN721072:NJO721075 NTJ721072:NTK721075 ODF721072:ODG721075 ONB721072:ONC721075 OWX721072:OWY721075 PGT721072:PGU721075 PQP721072:PQQ721075 QAL721072:QAM721075 QKH721072:QKI721075 QUD721072:QUE721075 RDZ721072:REA721075 RNV721072:RNW721075 RXR721072:RXS721075 SHN721072:SHO721075 SRJ721072:SRK721075 TBF721072:TBG721075 TLB721072:TLC721075 TUX721072:TUY721075 UET721072:UEU721075 UOP721072:UOQ721075 UYL721072:UYM721075 VIH721072:VII721075 VSD721072:VSE721075 WBZ721072:WCA721075 WLV721072:WLW721075 WVR721072:WVS721075 J786608:K786611 JF786608:JG786611 TB786608:TC786611 ACX786608:ACY786611 AMT786608:AMU786611 AWP786608:AWQ786611 BGL786608:BGM786611 BQH786608:BQI786611 CAD786608:CAE786611 CJZ786608:CKA786611 CTV786608:CTW786611 DDR786608:DDS786611 DNN786608:DNO786611 DXJ786608:DXK786611 EHF786608:EHG786611 ERB786608:ERC786611 FAX786608:FAY786611 FKT786608:FKU786611 FUP786608:FUQ786611 GEL786608:GEM786611 GOH786608:GOI786611 GYD786608:GYE786611 HHZ786608:HIA786611 HRV786608:HRW786611 IBR786608:IBS786611 ILN786608:ILO786611 IVJ786608:IVK786611 JFF786608:JFG786611 JPB786608:JPC786611 JYX786608:JYY786611 KIT786608:KIU786611 KSP786608:KSQ786611 LCL786608:LCM786611 LMH786608:LMI786611 LWD786608:LWE786611 MFZ786608:MGA786611 MPV786608:MPW786611 MZR786608:MZS786611 NJN786608:NJO786611 NTJ786608:NTK786611 ODF786608:ODG786611 ONB786608:ONC786611 OWX786608:OWY786611 PGT786608:PGU786611 PQP786608:PQQ786611 QAL786608:QAM786611 QKH786608:QKI786611 QUD786608:QUE786611 RDZ786608:REA786611 RNV786608:RNW786611 RXR786608:RXS786611 SHN786608:SHO786611 SRJ786608:SRK786611 TBF786608:TBG786611 TLB786608:TLC786611 TUX786608:TUY786611 UET786608:UEU786611 UOP786608:UOQ786611 UYL786608:UYM786611 VIH786608:VII786611 VSD786608:VSE786611 WBZ786608:WCA786611 WLV786608:WLW786611 WVR786608:WVS786611 J852144:K852147 JF852144:JG852147 TB852144:TC852147 ACX852144:ACY852147 AMT852144:AMU852147 AWP852144:AWQ852147 BGL852144:BGM852147 BQH852144:BQI852147 CAD852144:CAE852147 CJZ852144:CKA852147 CTV852144:CTW852147 DDR852144:DDS852147 DNN852144:DNO852147 DXJ852144:DXK852147 EHF852144:EHG852147 ERB852144:ERC852147 FAX852144:FAY852147 FKT852144:FKU852147 FUP852144:FUQ852147 GEL852144:GEM852147 GOH852144:GOI852147 GYD852144:GYE852147 HHZ852144:HIA852147 HRV852144:HRW852147 IBR852144:IBS852147 ILN852144:ILO852147 IVJ852144:IVK852147 JFF852144:JFG852147 JPB852144:JPC852147 JYX852144:JYY852147 KIT852144:KIU852147 KSP852144:KSQ852147 LCL852144:LCM852147 LMH852144:LMI852147 LWD852144:LWE852147 MFZ852144:MGA852147 MPV852144:MPW852147 MZR852144:MZS852147 NJN852144:NJO852147 NTJ852144:NTK852147 ODF852144:ODG852147 ONB852144:ONC852147 OWX852144:OWY852147 PGT852144:PGU852147 PQP852144:PQQ852147 QAL852144:QAM852147 QKH852144:QKI852147 QUD852144:QUE852147 RDZ852144:REA852147 RNV852144:RNW852147 RXR852144:RXS852147 SHN852144:SHO852147 SRJ852144:SRK852147 TBF852144:TBG852147 TLB852144:TLC852147 TUX852144:TUY852147 UET852144:UEU852147 UOP852144:UOQ852147 UYL852144:UYM852147 VIH852144:VII852147 VSD852144:VSE852147 WBZ852144:WCA852147 WLV852144:WLW852147 WVR852144:WVS852147 J917680:K917683 JF917680:JG917683 TB917680:TC917683 ACX917680:ACY917683 AMT917680:AMU917683 AWP917680:AWQ917683 BGL917680:BGM917683 BQH917680:BQI917683 CAD917680:CAE917683 CJZ917680:CKA917683 CTV917680:CTW917683 DDR917680:DDS917683 DNN917680:DNO917683 DXJ917680:DXK917683 EHF917680:EHG917683 ERB917680:ERC917683 FAX917680:FAY917683 FKT917680:FKU917683 FUP917680:FUQ917683 GEL917680:GEM917683 GOH917680:GOI917683 GYD917680:GYE917683 HHZ917680:HIA917683 HRV917680:HRW917683 IBR917680:IBS917683 ILN917680:ILO917683 IVJ917680:IVK917683 JFF917680:JFG917683 JPB917680:JPC917683 JYX917680:JYY917683 KIT917680:KIU917683 KSP917680:KSQ917683 LCL917680:LCM917683 LMH917680:LMI917683 LWD917680:LWE917683 MFZ917680:MGA917683 MPV917680:MPW917683 MZR917680:MZS917683 NJN917680:NJO917683 NTJ917680:NTK917683 ODF917680:ODG917683 ONB917680:ONC917683 OWX917680:OWY917683 PGT917680:PGU917683 PQP917680:PQQ917683 QAL917680:QAM917683 QKH917680:QKI917683 QUD917680:QUE917683 RDZ917680:REA917683 RNV917680:RNW917683 RXR917680:RXS917683 SHN917680:SHO917683 SRJ917680:SRK917683 TBF917680:TBG917683 TLB917680:TLC917683 TUX917680:TUY917683 UET917680:UEU917683 UOP917680:UOQ917683 UYL917680:UYM917683 VIH917680:VII917683 VSD917680:VSE917683 WBZ917680:WCA917683 WLV917680:WLW917683 WVR917680:WVS917683 J983216:K983219 JF983216:JG983219 TB983216:TC983219 ACX983216:ACY983219 AMT983216:AMU983219 AWP983216:AWQ983219 BGL983216:BGM983219 BQH983216:BQI983219 CAD983216:CAE983219 CJZ983216:CKA983219 CTV983216:CTW983219 DDR983216:DDS983219 DNN983216:DNO983219 DXJ983216:DXK983219 EHF983216:EHG983219 ERB983216:ERC983219 FAX983216:FAY983219 FKT983216:FKU983219 FUP983216:FUQ983219 GEL983216:GEM983219 GOH983216:GOI983219 GYD983216:GYE983219 HHZ983216:HIA983219 HRV983216:HRW983219 IBR983216:IBS983219 ILN983216:ILO983219 IVJ983216:IVK983219 JFF983216:JFG983219 JPB983216:JPC983219 JYX983216:JYY983219 KIT983216:KIU983219 KSP983216:KSQ983219 LCL983216:LCM983219 LMH983216:LMI983219 LWD983216:LWE983219 MFZ983216:MGA983219 MPV983216:MPW983219 MZR983216:MZS983219 NJN983216:NJO983219 NTJ983216:NTK983219 ODF983216:ODG983219 ONB983216:ONC983219 OWX983216:OWY983219 PGT983216:PGU983219 PQP983216:PQQ983219 QAL983216:QAM983219 QKH983216:QKI983219 QUD983216:QUE983219 RDZ983216:REA983219 RNV983216:RNW983219 RXR983216:RXS983219 SHN983216:SHO983219 SRJ983216:SRK983219 TBF983216:TBG983219 TLB983216:TLC983219 TUX983216:TUY983219 UET983216:UEU983219 UOP983216:UOQ983219 UYL983216:UYM983219 VIH983216:VII983219 VSD983216:VSE983219 WBZ983216:WCA983219 WLV983216:WLW983219 WVR983216:WVS983219" xr:uid="{73CAFC98-7780-448B-A14E-1B050C7406E7}">
      <formula1>0</formula1>
    </dataValidation>
    <dataValidation type="whole" operator="greaterThanOrEqual" allowBlank="1" showErrorMessage="1" errorTitle="Nedozvoljen unos" error="Dozvoljen je samo upis pozitivnih cijelih brojeva, ako je iznos nula (tj. nema podatka), upišite nulu" sqref="J180:K183 JF180:JG183 TB180:TC183 ACX180:ACY183 AMT180:AMU183 AWP180:AWQ183 BGL180:BGM183 BQH180:BQI183 CAD180:CAE183 CJZ180:CKA183 CTV180:CTW183 DDR180:DDS183 DNN180:DNO183 DXJ180:DXK183 EHF180:EHG183 ERB180:ERC183 FAX180:FAY183 FKT180:FKU183 FUP180:FUQ183 GEL180:GEM183 GOH180:GOI183 GYD180:GYE183 HHZ180:HIA183 HRV180:HRW183 IBR180:IBS183 ILN180:ILO183 IVJ180:IVK183 JFF180:JFG183 JPB180:JPC183 JYX180:JYY183 KIT180:KIU183 KSP180:KSQ183 LCL180:LCM183 LMH180:LMI183 LWD180:LWE183 MFZ180:MGA183 MPV180:MPW183 MZR180:MZS183 NJN180:NJO183 NTJ180:NTK183 ODF180:ODG183 ONB180:ONC183 OWX180:OWY183 PGT180:PGU183 PQP180:PQQ183 QAL180:QAM183 QKH180:QKI183 QUD180:QUE183 RDZ180:REA183 RNV180:RNW183 RXR180:RXS183 SHN180:SHO183 SRJ180:SRK183 TBF180:TBG183 TLB180:TLC183 TUX180:TUY183 UET180:UEU183 UOP180:UOQ183 UYL180:UYM183 VIH180:VII183 VSD180:VSE183 WBZ180:WCA183 WLV180:WLW183 WVR180:WVS183 J65716:K65719 JF65716:JG65719 TB65716:TC65719 ACX65716:ACY65719 AMT65716:AMU65719 AWP65716:AWQ65719 BGL65716:BGM65719 BQH65716:BQI65719 CAD65716:CAE65719 CJZ65716:CKA65719 CTV65716:CTW65719 DDR65716:DDS65719 DNN65716:DNO65719 DXJ65716:DXK65719 EHF65716:EHG65719 ERB65716:ERC65719 FAX65716:FAY65719 FKT65716:FKU65719 FUP65716:FUQ65719 GEL65716:GEM65719 GOH65716:GOI65719 GYD65716:GYE65719 HHZ65716:HIA65719 HRV65716:HRW65719 IBR65716:IBS65719 ILN65716:ILO65719 IVJ65716:IVK65719 JFF65716:JFG65719 JPB65716:JPC65719 JYX65716:JYY65719 KIT65716:KIU65719 KSP65716:KSQ65719 LCL65716:LCM65719 LMH65716:LMI65719 LWD65716:LWE65719 MFZ65716:MGA65719 MPV65716:MPW65719 MZR65716:MZS65719 NJN65716:NJO65719 NTJ65716:NTK65719 ODF65716:ODG65719 ONB65716:ONC65719 OWX65716:OWY65719 PGT65716:PGU65719 PQP65716:PQQ65719 QAL65716:QAM65719 QKH65716:QKI65719 QUD65716:QUE65719 RDZ65716:REA65719 RNV65716:RNW65719 RXR65716:RXS65719 SHN65716:SHO65719 SRJ65716:SRK65719 TBF65716:TBG65719 TLB65716:TLC65719 TUX65716:TUY65719 UET65716:UEU65719 UOP65716:UOQ65719 UYL65716:UYM65719 VIH65716:VII65719 VSD65716:VSE65719 WBZ65716:WCA65719 WLV65716:WLW65719 WVR65716:WVS65719 J131252:K131255 JF131252:JG131255 TB131252:TC131255 ACX131252:ACY131255 AMT131252:AMU131255 AWP131252:AWQ131255 BGL131252:BGM131255 BQH131252:BQI131255 CAD131252:CAE131255 CJZ131252:CKA131255 CTV131252:CTW131255 DDR131252:DDS131255 DNN131252:DNO131255 DXJ131252:DXK131255 EHF131252:EHG131255 ERB131252:ERC131255 FAX131252:FAY131255 FKT131252:FKU131255 FUP131252:FUQ131255 GEL131252:GEM131255 GOH131252:GOI131255 GYD131252:GYE131255 HHZ131252:HIA131255 HRV131252:HRW131255 IBR131252:IBS131255 ILN131252:ILO131255 IVJ131252:IVK131255 JFF131252:JFG131255 JPB131252:JPC131255 JYX131252:JYY131255 KIT131252:KIU131255 KSP131252:KSQ131255 LCL131252:LCM131255 LMH131252:LMI131255 LWD131252:LWE131255 MFZ131252:MGA131255 MPV131252:MPW131255 MZR131252:MZS131255 NJN131252:NJO131255 NTJ131252:NTK131255 ODF131252:ODG131255 ONB131252:ONC131255 OWX131252:OWY131255 PGT131252:PGU131255 PQP131252:PQQ131255 QAL131252:QAM131255 QKH131252:QKI131255 QUD131252:QUE131255 RDZ131252:REA131255 RNV131252:RNW131255 RXR131252:RXS131255 SHN131252:SHO131255 SRJ131252:SRK131255 TBF131252:TBG131255 TLB131252:TLC131255 TUX131252:TUY131255 UET131252:UEU131255 UOP131252:UOQ131255 UYL131252:UYM131255 VIH131252:VII131255 VSD131252:VSE131255 WBZ131252:WCA131255 WLV131252:WLW131255 WVR131252:WVS131255 J196788:K196791 JF196788:JG196791 TB196788:TC196791 ACX196788:ACY196791 AMT196788:AMU196791 AWP196788:AWQ196791 BGL196788:BGM196791 BQH196788:BQI196791 CAD196788:CAE196791 CJZ196788:CKA196791 CTV196788:CTW196791 DDR196788:DDS196791 DNN196788:DNO196791 DXJ196788:DXK196791 EHF196788:EHG196791 ERB196788:ERC196791 FAX196788:FAY196791 FKT196788:FKU196791 FUP196788:FUQ196791 GEL196788:GEM196791 GOH196788:GOI196791 GYD196788:GYE196791 HHZ196788:HIA196791 HRV196788:HRW196791 IBR196788:IBS196791 ILN196788:ILO196791 IVJ196788:IVK196791 JFF196788:JFG196791 JPB196788:JPC196791 JYX196788:JYY196791 KIT196788:KIU196791 KSP196788:KSQ196791 LCL196788:LCM196791 LMH196788:LMI196791 LWD196788:LWE196791 MFZ196788:MGA196791 MPV196788:MPW196791 MZR196788:MZS196791 NJN196788:NJO196791 NTJ196788:NTK196791 ODF196788:ODG196791 ONB196788:ONC196791 OWX196788:OWY196791 PGT196788:PGU196791 PQP196788:PQQ196791 QAL196788:QAM196791 QKH196788:QKI196791 QUD196788:QUE196791 RDZ196788:REA196791 RNV196788:RNW196791 RXR196788:RXS196791 SHN196788:SHO196791 SRJ196788:SRK196791 TBF196788:TBG196791 TLB196788:TLC196791 TUX196788:TUY196791 UET196788:UEU196791 UOP196788:UOQ196791 UYL196788:UYM196791 VIH196788:VII196791 VSD196788:VSE196791 WBZ196788:WCA196791 WLV196788:WLW196791 WVR196788:WVS196791 J262324:K262327 JF262324:JG262327 TB262324:TC262327 ACX262324:ACY262327 AMT262324:AMU262327 AWP262324:AWQ262327 BGL262324:BGM262327 BQH262324:BQI262327 CAD262324:CAE262327 CJZ262324:CKA262327 CTV262324:CTW262327 DDR262324:DDS262327 DNN262324:DNO262327 DXJ262324:DXK262327 EHF262324:EHG262327 ERB262324:ERC262327 FAX262324:FAY262327 FKT262324:FKU262327 FUP262324:FUQ262327 GEL262324:GEM262327 GOH262324:GOI262327 GYD262324:GYE262327 HHZ262324:HIA262327 HRV262324:HRW262327 IBR262324:IBS262327 ILN262324:ILO262327 IVJ262324:IVK262327 JFF262324:JFG262327 JPB262324:JPC262327 JYX262324:JYY262327 KIT262324:KIU262327 KSP262324:KSQ262327 LCL262324:LCM262327 LMH262324:LMI262327 LWD262324:LWE262327 MFZ262324:MGA262327 MPV262324:MPW262327 MZR262324:MZS262327 NJN262324:NJO262327 NTJ262324:NTK262327 ODF262324:ODG262327 ONB262324:ONC262327 OWX262324:OWY262327 PGT262324:PGU262327 PQP262324:PQQ262327 QAL262324:QAM262327 QKH262324:QKI262327 QUD262324:QUE262327 RDZ262324:REA262327 RNV262324:RNW262327 RXR262324:RXS262327 SHN262324:SHO262327 SRJ262324:SRK262327 TBF262324:TBG262327 TLB262324:TLC262327 TUX262324:TUY262327 UET262324:UEU262327 UOP262324:UOQ262327 UYL262324:UYM262327 VIH262324:VII262327 VSD262324:VSE262327 WBZ262324:WCA262327 WLV262324:WLW262327 WVR262324:WVS262327 J327860:K327863 JF327860:JG327863 TB327860:TC327863 ACX327860:ACY327863 AMT327860:AMU327863 AWP327860:AWQ327863 BGL327860:BGM327863 BQH327860:BQI327863 CAD327860:CAE327863 CJZ327860:CKA327863 CTV327860:CTW327863 DDR327860:DDS327863 DNN327860:DNO327863 DXJ327860:DXK327863 EHF327860:EHG327863 ERB327860:ERC327863 FAX327860:FAY327863 FKT327860:FKU327863 FUP327860:FUQ327863 GEL327860:GEM327863 GOH327860:GOI327863 GYD327860:GYE327863 HHZ327860:HIA327863 HRV327860:HRW327863 IBR327860:IBS327863 ILN327860:ILO327863 IVJ327860:IVK327863 JFF327860:JFG327863 JPB327860:JPC327863 JYX327860:JYY327863 KIT327860:KIU327863 KSP327860:KSQ327863 LCL327860:LCM327863 LMH327860:LMI327863 LWD327860:LWE327863 MFZ327860:MGA327863 MPV327860:MPW327863 MZR327860:MZS327863 NJN327860:NJO327863 NTJ327860:NTK327863 ODF327860:ODG327863 ONB327860:ONC327863 OWX327860:OWY327863 PGT327860:PGU327863 PQP327860:PQQ327863 QAL327860:QAM327863 QKH327860:QKI327863 QUD327860:QUE327863 RDZ327860:REA327863 RNV327860:RNW327863 RXR327860:RXS327863 SHN327860:SHO327863 SRJ327860:SRK327863 TBF327860:TBG327863 TLB327860:TLC327863 TUX327860:TUY327863 UET327860:UEU327863 UOP327860:UOQ327863 UYL327860:UYM327863 VIH327860:VII327863 VSD327860:VSE327863 WBZ327860:WCA327863 WLV327860:WLW327863 WVR327860:WVS327863 J393396:K393399 JF393396:JG393399 TB393396:TC393399 ACX393396:ACY393399 AMT393396:AMU393399 AWP393396:AWQ393399 BGL393396:BGM393399 BQH393396:BQI393399 CAD393396:CAE393399 CJZ393396:CKA393399 CTV393396:CTW393399 DDR393396:DDS393399 DNN393396:DNO393399 DXJ393396:DXK393399 EHF393396:EHG393399 ERB393396:ERC393399 FAX393396:FAY393399 FKT393396:FKU393399 FUP393396:FUQ393399 GEL393396:GEM393399 GOH393396:GOI393399 GYD393396:GYE393399 HHZ393396:HIA393399 HRV393396:HRW393399 IBR393396:IBS393399 ILN393396:ILO393399 IVJ393396:IVK393399 JFF393396:JFG393399 JPB393396:JPC393399 JYX393396:JYY393399 KIT393396:KIU393399 KSP393396:KSQ393399 LCL393396:LCM393399 LMH393396:LMI393399 LWD393396:LWE393399 MFZ393396:MGA393399 MPV393396:MPW393399 MZR393396:MZS393399 NJN393396:NJO393399 NTJ393396:NTK393399 ODF393396:ODG393399 ONB393396:ONC393399 OWX393396:OWY393399 PGT393396:PGU393399 PQP393396:PQQ393399 QAL393396:QAM393399 QKH393396:QKI393399 QUD393396:QUE393399 RDZ393396:REA393399 RNV393396:RNW393399 RXR393396:RXS393399 SHN393396:SHO393399 SRJ393396:SRK393399 TBF393396:TBG393399 TLB393396:TLC393399 TUX393396:TUY393399 UET393396:UEU393399 UOP393396:UOQ393399 UYL393396:UYM393399 VIH393396:VII393399 VSD393396:VSE393399 WBZ393396:WCA393399 WLV393396:WLW393399 WVR393396:WVS393399 J458932:K458935 JF458932:JG458935 TB458932:TC458935 ACX458932:ACY458935 AMT458932:AMU458935 AWP458932:AWQ458935 BGL458932:BGM458935 BQH458932:BQI458935 CAD458932:CAE458935 CJZ458932:CKA458935 CTV458932:CTW458935 DDR458932:DDS458935 DNN458932:DNO458935 DXJ458932:DXK458935 EHF458932:EHG458935 ERB458932:ERC458935 FAX458932:FAY458935 FKT458932:FKU458935 FUP458932:FUQ458935 GEL458932:GEM458935 GOH458932:GOI458935 GYD458932:GYE458935 HHZ458932:HIA458935 HRV458932:HRW458935 IBR458932:IBS458935 ILN458932:ILO458935 IVJ458932:IVK458935 JFF458932:JFG458935 JPB458932:JPC458935 JYX458932:JYY458935 KIT458932:KIU458935 KSP458932:KSQ458935 LCL458932:LCM458935 LMH458932:LMI458935 LWD458932:LWE458935 MFZ458932:MGA458935 MPV458932:MPW458935 MZR458932:MZS458935 NJN458932:NJO458935 NTJ458932:NTK458935 ODF458932:ODG458935 ONB458932:ONC458935 OWX458932:OWY458935 PGT458932:PGU458935 PQP458932:PQQ458935 QAL458932:QAM458935 QKH458932:QKI458935 QUD458932:QUE458935 RDZ458932:REA458935 RNV458932:RNW458935 RXR458932:RXS458935 SHN458932:SHO458935 SRJ458932:SRK458935 TBF458932:TBG458935 TLB458932:TLC458935 TUX458932:TUY458935 UET458932:UEU458935 UOP458932:UOQ458935 UYL458932:UYM458935 VIH458932:VII458935 VSD458932:VSE458935 WBZ458932:WCA458935 WLV458932:WLW458935 WVR458932:WVS458935 J524468:K524471 JF524468:JG524471 TB524468:TC524471 ACX524468:ACY524471 AMT524468:AMU524471 AWP524468:AWQ524471 BGL524468:BGM524471 BQH524468:BQI524471 CAD524468:CAE524471 CJZ524468:CKA524471 CTV524468:CTW524471 DDR524468:DDS524471 DNN524468:DNO524471 DXJ524468:DXK524471 EHF524468:EHG524471 ERB524468:ERC524471 FAX524468:FAY524471 FKT524468:FKU524471 FUP524468:FUQ524471 GEL524468:GEM524471 GOH524468:GOI524471 GYD524468:GYE524471 HHZ524468:HIA524471 HRV524468:HRW524471 IBR524468:IBS524471 ILN524468:ILO524471 IVJ524468:IVK524471 JFF524468:JFG524471 JPB524468:JPC524471 JYX524468:JYY524471 KIT524468:KIU524471 KSP524468:KSQ524471 LCL524468:LCM524471 LMH524468:LMI524471 LWD524468:LWE524471 MFZ524468:MGA524471 MPV524468:MPW524471 MZR524468:MZS524471 NJN524468:NJO524471 NTJ524468:NTK524471 ODF524468:ODG524471 ONB524468:ONC524471 OWX524468:OWY524471 PGT524468:PGU524471 PQP524468:PQQ524471 QAL524468:QAM524471 QKH524468:QKI524471 QUD524468:QUE524471 RDZ524468:REA524471 RNV524468:RNW524471 RXR524468:RXS524471 SHN524468:SHO524471 SRJ524468:SRK524471 TBF524468:TBG524471 TLB524468:TLC524471 TUX524468:TUY524471 UET524468:UEU524471 UOP524468:UOQ524471 UYL524468:UYM524471 VIH524468:VII524471 VSD524468:VSE524471 WBZ524468:WCA524471 WLV524468:WLW524471 WVR524468:WVS524471 J590004:K590007 JF590004:JG590007 TB590004:TC590007 ACX590004:ACY590007 AMT590004:AMU590007 AWP590004:AWQ590007 BGL590004:BGM590007 BQH590004:BQI590007 CAD590004:CAE590007 CJZ590004:CKA590007 CTV590004:CTW590007 DDR590004:DDS590007 DNN590004:DNO590007 DXJ590004:DXK590007 EHF590004:EHG590007 ERB590004:ERC590007 FAX590004:FAY590007 FKT590004:FKU590007 FUP590004:FUQ590007 GEL590004:GEM590007 GOH590004:GOI590007 GYD590004:GYE590007 HHZ590004:HIA590007 HRV590004:HRW590007 IBR590004:IBS590007 ILN590004:ILO590007 IVJ590004:IVK590007 JFF590004:JFG590007 JPB590004:JPC590007 JYX590004:JYY590007 KIT590004:KIU590007 KSP590004:KSQ590007 LCL590004:LCM590007 LMH590004:LMI590007 LWD590004:LWE590007 MFZ590004:MGA590007 MPV590004:MPW590007 MZR590004:MZS590007 NJN590004:NJO590007 NTJ590004:NTK590007 ODF590004:ODG590007 ONB590004:ONC590007 OWX590004:OWY590007 PGT590004:PGU590007 PQP590004:PQQ590007 QAL590004:QAM590007 QKH590004:QKI590007 QUD590004:QUE590007 RDZ590004:REA590007 RNV590004:RNW590007 RXR590004:RXS590007 SHN590004:SHO590007 SRJ590004:SRK590007 TBF590004:TBG590007 TLB590004:TLC590007 TUX590004:TUY590007 UET590004:UEU590007 UOP590004:UOQ590007 UYL590004:UYM590007 VIH590004:VII590007 VSD590004:VSE590007 WBZ590004:WCA590007 WLV590004:WLW590007 WVR590004:WVS590007 J655540:K655543 JF655540:JG655543 TB655540:TC655543 ACX655540:ACY655543 AMT655540:AMU655543 AWP655540:AWQ655543 BGL655540:BGM655543 BQH655540:BQI655543 CAD655540:CAE655543 CJZ655540:CKA655543 CTV655540:CTW655543 DDR655540:DDS655543 DNN655540:DNO655543 DXJ655540:DXK655543 EHF655540:EHG655543 ERB655540:ERC655543 FAX655540:FAY655543 FKT655540:FKU655543 FUP655540:FUQ655543 GEL655540:GEM655543 GOH655540:GOI655543 GYD655540:GYE655543 HHZ655540:HIA655543 HRV655540:HRW655543 IBR655540:IBS655543 ILN655540:ILO655543 IVJ655540:IVK655543 JFF655540:JFG655543 JPB655540:JPC655543 JYX655540:JYY655543 KIT655540:KIU655543 KSP655540:KSQ655543 LCL655540:LCM655543 LMH655540:LMI655543 LWD655540:LWE655543 MFZ655540:MGA655543 MPV655540:MPW655543 MZR655540:MZS655543 NJN655540:NJO655543 NTJ655540:NTK655543 ODF655540:ODG655543 ONB655540:ONC655543 OWX655540:OWY655543 PGT655540:PGU655543 PQP655540:PQQ655543 QAL655540:QAM655543 QKH655540:QKI655543 QUD655540:QUE655543 RDZ655540:REA655543 RNV655540:RNW655543 RXR655540:RXS655543 SHN655540:SHO655543 SRJ655540:SRK655543 TBF655540:TBG655543 TLB655540:TLC655543 TUX655540:TUY655543 UET655540:UEU655543 UOP655540:UOQ655543 UYL655540:UYM655543 VIH655540:VII655543 VSD655540:VSE655543 WBZ655540:WCA655543 WLV655540:WLW655543 WVR655540:WVS655543 J721076:K721079 JF721076:JG721079 TB721076:TC721079 ACX721076:ACY721079 AMT721076:AMU721079 AWP721076:AWQ721079 BGL721076:BGM721079 BQH721076:BQI721079 CAD721076:CAE721079 CJZ721076:CKA721079 CTV721076:CTW721079 DDR721076:DDS721079 DNN721076:DNO721079 DXJ721076:DXK721079 EHF721076:EHG721079 ERB721076:ERC721079 FAX721076:FAY721079 FKT721076:FKU721079 FUP721076:FUQ721079 GEL721076:GEM721079 GOH721076:GOI721079 GYD721076:GYE721079 HHZ721076:HIA721079 HRV721076:HRW721079 IBR721076:IBS721079 ILN721076:ILO721079 IVJ721076:IVK721079 JFF721076:JFG721079 JPB721076:JPC721079 JYX721076:JYY721079 KIT721076:KIU721079 KSP721076:KSQ721079 LCL721076:LCM721079 LMH721076:LMI721079 LWD721076:LWE721079 MFZ721076:MGA721079 MPV721076:MPW721079 MZR721076:MZS721079 NJN721076:NJO721079 NTJ721076:NTK721079 ODF721076:ODG721079 ONB721076:ONC721079 OWX721076:OWY721079 PGT721076:PGU721079 PQP721076:PQQ721079 QAL721076:QAM721079 QKH721076:QKI721079 QUD721076:QUE721079 RDZ721076:REA721079 RNV721076:RNW721079 RXR721076:RXS721079 SHN721076:SHO721079 SRJ721076:SRK721079 TBF721076:TBG721079 TLB721076:TLC721079 TUX721076:TUY721079 UET721076:UEU721079 UOP721076:UOQ721079 UYL721076:UYM721079 VIH721076:VII721079 VSD721076:VSE721079 WBZ721076:WCA721079 WLV721076:WLW721079 WVR721076:WVS721079 J786612:K786615 JF786612:JG786615 TB786612:TC786615 ACX786612:ACY786615 AMT786612:AMU786615 AWP786612:AWQ786615 BGL786612:BGM786615 BQH786612:BQI786615 CAD786612:CAE786615 CJZ786612:CKA786615 CTV786612:CTW786615 DDR786612:DDS786615 DNN786612:DNO786615 DXJ786612:DXK786615 EHF786612:EHG786615 ERB786612:ERC786615 FAX786612:FAY786615 FKT786612:FKU786615 FUP786612:FUQ786615 GEL786612:GEM786615 GOH786612:GOI786615 GYD786612:GYE786615 HHZ786612:HIA786615 HRV786612:HRW786615 IBR786612:IBS786615 ILN786612:ILO786615 IVJ786612:IVK786615 JFF786612:JFG786615 JPB786612:JPC786615 JYX786612:JYY786615 KIT786612:KIU786615 KSP786612:KSQ786615 LCL786612:LCM786615 LMH786612:LMI786615 LWD786612:LWE786615 MFZ786612:MGA786615 MPV786612:MPW786615 MZR786612:MZS786615 NJN786612:NJO786615 NTJ786612:NTK786615 ODF786612:ODG786615 ONB786612:ONC786615 OWX786612:OWY786615 PGT786612:PGU786615 PQP786612:PQQ786615 QAL786612:QAM786615 QKH786612:QKI786615 QUD786612:QUE786615 RDZ786612:REA786615 RNV786612:RNW786615 RXR786612:RXS786615 SHN786612:SHO786615 SRJ786612:SRK786615 TBF786612:TBG786615 TLB786612:TLC786615 TUX786612:TUY786615 UET786612:UEU786615 UOP786612:UOQ786615 UYL786612:UYM786615 VIH786612:VII786615 VSD786612:VSE786615 WBZ786612:WCA786615 WLV786612:WLW786615 WVR786612:WVS786615 J852148:K852151 JF852148:JG852151 TB852148:TC852151 ACX852148:ACY852151 AMT852148:AMU852151 AWP852148:AWQ852151 BGL852148:BGM852151 BQH852148:BQI852151 CAD852148:CAE852151 CJZ852148:CKA852151 CTV852148:CTW852151 DDR852148:DDS852151 DNN852148:DNO852151 DXJ852148:DXK852151 EHF852148:EHG852151 ERB852148:ERC852151 FAX852148:FAY852151 FKT852148:FKU852151 FUP852148:FUQ852151 GEL852148:GEM852151 GOH852148:GOI852151 GYD852148:GYE852151 HHZ852148:HIA852151 HRV852148:HRW852151 IBR852148:IBS852151 ILN852148:ILO852151 IVJ852148:IVK852151 JFF852148:JFG852151 JPB852148:JPC852151 JYX852148:JYY852151 KIT852148:KIU852151 KSP852148:KSQ852151 LCL852148:LCM852151 LMH852148:LMI852151 LWD852148:LWE852151 MFZ852148:MGA852151 MPV852148:MPW852151 MZR852148:MZS852151 NJN852148:NJO852151 NTJ852148:NTK852151 ODF852148:ODG852151 ONB852148:ONC852151 OWX852148:OWY852151 PGT852148:PGU852151 PQP852148:PQQ852151 QAL852148:QAM852151 QKH852148:QKI852151 QUD852148:QUE852151 RDZ852148:REA852151 RNV852148:RNW852151 RXR852148:RXS852151 SHN852148:SHO852151 SRJ852148:SRK852151 TBF852148:TBG852151 TLB852148:TLC852151 TUX852148:TUY852151 UET852148:UEU852151 UOP852148:UOQ852151 UYL852148:UYM852151 VIH852148:VII852151 VSD852148:VSE852151 WBZ852148:WCA852151 WLV852148:WLW852151 WVR852148:WVS852151 J917684:K917687 JF917684:JG917687 TB917684:TC917687 ACX917684:ACY917687 AMT917684:AMU917687 AWP917684:AWQ917687 BGL917684:BGM917687 BQH917684:BQI917687 CAD917684:CAE917687 CJZ917684:CKA917687 CTV917684:CTW917687 DDR917684:DDS917687 DNN917684:DNO917687 DXJ917684:DXK917687 EHF917684:EHG917687 ERB917684:ERC917687 FAX917684:FAY917687 FKT917684:FKU917687 FUP917684:FUQ917687 GEL917684:GEM917687 GOH917684:GOI917687 GYD917684:GYE917687 HHZ917684:HIA917687 HRV917684:HRW917687 IBR917684:IBS917687 ILN917684:ILO917687 IVJ917684:IVK917687 JFF917684:JFG917687 JPB917684:JPC917687 JYX917684:JYY917687 KIT917684:KIU917687 KSP917684:KSQ917687 LCL917684:LCM917687 LMH917684:LMI917687 LWD917684:LWE917687 MFZ917684:MGA917687 MPV917684:MPW917687 MZR917684:MZS917687 NJN917684:NJO917687 NTJ917684:NTK917687 ODF917684:ODG917687 ONB917684:ONC917687 OWX917684:OWY917687 PGT917684:PGU917687 PQP917684:PQQ917687 QAL917684:QAM917687 QKH917684:QKI917687 QUD917684:QUE917687 RDZ917684:REA917687 RNV917684:RNW917687 RXR917684:RXS917687 SHN917684:SHO917687 SRJ917684:SRK917687 TBF917684:TBG917687 TLB917684:TLC917687 TUX917684:TUY917687 UET917684:UEU917687 UOP917684:UOQ917687 UYL917684:UYM917687 VIH917684:VII917687 VSD917684:VSE917687 WBZ917684:WCA917687 WLV917684:WLW917687 WVR917684:WVS917687 J983220:K983223 JF983220:JG983223 TB983220:TC983223 ACX983220:ACY983223 AMT983220:AMU983223 AWP983220:AWQ983223 BGL983220:BGM983223 BQH983220:BQI983223 CAD983220:CAE983223 CJZ983220:CKA983223 CTV983220:CTW983223 DDR983220:DDS983223 DNN983220:DNO983223 DXJ983220:DXK983223 EHF983220:EHG983223 ERB983220:ERC983223 FAX983220:FAY983223 FKT983220:FKU983223 FUP983220:FUQ983223 GEL983220:GEM983223 GOH983220:GOI983223 GYD983220:GYE983223 HHZ983220:HIA983223 HRV983220:HRW983223 IBR983220:IBS983223 ILN983220:ILO983223 IVJ983220:IVK983223 JFF983220:JFG983223 JPB983220:JPC983223 JYX983220:JYY983223 KIT983220:KIU983223 KSP983220:KSQ983223 LCL983220:LCM983223 LMH983220:LMI983223 LWD983220:LWE983223 MFZ983220:MGA983223 MPV983220:MPW983223 MZR983220:MZS983223 NJN983220:NJO983223 NTJ983220:NTK983223 ODF983220:ODG983223 ONB983220:ONC983223 OWX983220:OWY983223 PGT983220:PGU983223 PQP983220:PQQ983223 QAL983220:QAM983223 QKH983220:QKI983223 QUD983220:QUE983223 RDZ983220:REA983223 RNV983220:RNW983223 RXR983220:RXS983223 SHN983220:SHO983223 SRJ983220:SRK983223 TBF983220:TBG983223 TLB983220:TLC983223 TUX983220:TUY983223 UET983220:UEU983223 UOP983220:UOQ983223 UYL983220:UYM983223 VIH983220:VII983223 VSD983220:VSE983223 WBZ983220:WCA983223 WLV983220:WLW983223 WVR983220:WVS983223" xr:uid="{B204D19F-7184-49DE-A0AD-CB0CC0D03535}">
      <formula1>0</formula1>
    </dataValidation>
  </dataValidations>
  <hyperlinks>
    <hyperlink ref="C1" location="Novosti!A1" tooltip="Link na radni list Novosti" display="Novosti" xr:uid="{C195D023-FC06-4A01-BAB3-21724D1E4DA7}"/>
    <hyperlink ref="D1" location="Upute!A1" tooltip="Link na radni list Upute" display="Upute" xr:uid="{1E3E7B01-15F3-451F-987C-9ED1EFEFBA5B}"/>
    <hyperlink ref="E1" location="RefStr!A1" tooltip="Link na radni list Referentna stranica" display="RefStr" xr:uid="{D6D82895-8CC5-4929-94D2-9D918CA4A524}"/>
    <hyperlink ref="F1" location="PRRAS!A1" tooltip="Link na obrazac PR-RAS-NPF" display="PR-RAS-NPF" xr:uid="{1D349BC9-9906-4B81-A1EF-78687A3EAA87}"/>
    <hyperlink ref="G1" location="BIL!A1" tooltip="Link na obrazac Bilanca" display="BIL" xr:uid="{0F38F1B9-D27D-474A-80F3-847518080B6A}"/>
    <hyperlink ref="H1" location="GPRIZNPF!A1" tooltip="Link na obrazac G-PR-IZ-NPF" display="G-PR-IZ-NPF" xr:uid="{AEDB6D9B-C6CC-4BA6-873B-853CAF20BCF4}"/>
    <hyperlink ref="J1" location="Kontrole!A1" tooltip="Link na radni list Kontrole" display="Kontrole" xr:uid="{A47E1287-744D-4272-A395-E50201F986A9}"/>
    <hyperlink ref="K1" location="Sifre!A1" tooltip="Šifarnici djelatnosti i gradova/općina" display="Šifre" xr:uid="{00ADC1BA-43C2-4C8B-8028-3FD407602895}"/>
  </hyperlinks>
  <printOptions horizontalCentered="1"/>
  <pageMargins left="0.47244094488188981" right="0.47244094488188981" top="0.78740157480314965" bottom="0.78740157480314965" header="0.59055118110236227" footer="0.59055118110236227"/>
  <pageSetup paperSize="9" scale="77" fitToHeight="0" orientation="portrait" r:id="rId1"/>
  <headerFooter alignWithMargins="0">
    <oddFooter>&amp;RStranica: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PRRAS</vt:lpstr>
      <vt:lpstr>PRRAS!Print_Area</vt:lpstr>
      <vt:lpstr>PRRAS!Print_Titles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2025-08-25T11:07:40Z</dcterms:created>
  <dcterms:modified xsi:type="dcterms:W3CDTF">2025-08-25T11:07:54Z</dcterms:modified>
</cp:coreProperties>
</file>